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sabin\Desktop\"/>
    </mc:Choice>
  </mc:AlternateContent>
  <xr:revisionPtr revIDLastSave="0" documentId="8_{426D87E2-570F-4D48-8ADF-52200FC316C6}" xr6:coauthVersionLast="47" xr6:coauthVersionMax="47" xr10:uidLastSave="{00000000-0000-0000-0000-000000000000}"/>
  <bookViews>
    <workbookView xWindow="22932" yWindow="-108" windowWidth="23256" windowHeight="12456" activeTab="1" xr2:uid="{00000000-000D-0000-FFFF-FFFF00000000}"/>
  </bookViews>
  <sheets>
    <sheet name="Diagramm1" sheetId="8" r:id="rId1"/>
    <sheet name="Ergebnisse" sheetId="1" r:id="rId2"/>
    <sheet name="Tabelle1" sheetId="9" r:id="rId3"/>
    <sheet name="Klasse" sheetId="2" r:id="rId4"/>
    <sheet name="Vereine" sheetId="3" r:id="rId5"/>
    <sheet name="Geschlecht" sheetId="4" r:id="rId6"/>
    <sheet name="Disziplin" sheetId="5" r:id="rId7"/>
    <sheet name="Rekorde" sheetId="6" r:id="rId8"/>
    <sheet name="Auswertungen" sheetId="7" r:id="rId9"/>
  </sheets>
  <definedNames>
    <definedName name="_xlnm._FilterDatabase" localSheetId="1" hidden="1">Ergebnisse!$A$1:$R$120</definedName>
    <definedName name="_xlnm.Print_Area" localSheetId="1">Ergebnisse!$A$1:$I$116</definedName>
    <definedName name="Ergebnis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111" i="1"/>
  <c r="I3" i="1"/>
  <c r="J3" i="1"/>
  <c r="K3" i="1"/>
  <c r="I4" i="1"/>
  <c r="J4" i="1"/>
  <c r="K4" i="1"/>
  <c r="I5" i="1"/>
  <c r="J5" i="1"/>
  <c r="K5" i="1"/>
  <c r="I6" i="1"/>
  <c r="J6" i="1"/>
  <c r="K6" i="1"/>
  <c r="I7" i="1"/>
  <c r="J7" i="1"/>
  <c r="K7" i="1"/>
  <c r="I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I29" i="1"/>
  <c r="J29" i="1"/>
  <c r="K29" i="1"/>
  <c r="I30" i="1"/>
  <c r="J30" i="1"/>
  <c r="K30" i="1"/>
  <c r="I31" i="1"/>
  <c r="J31" i="1"/>
  <c r="K31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I47" i="1"/>
  <c r="J47" i="1"/>
  <c r="K47" i="1"/>
  <c r="I48" i="1"/>
  <c r="J48" i="1"/>
  <c r="K48" i="1"/>
  <c r="I49" i="1"/>
  <c r="J49" i="1"/>
  <c r="K49" i="1"/>
  <c r="I50" i="1"/>
  <c r="J50" i="1"/>
  <c r="K50" i="1"/>
  <c r="I51" i="1"/>
  <c r="J51" i="1"/>
  <c r="K51" i="1"/>
  <c r="I52" i="1"/>
  <c r="J52" i="1"/>
  <c r="K52" i="1"/>
  <c r="I53" i="1"/>
  <c r="J53" i="1"/>
  <c r="K53" i="1"/>
  <c r="I54" i="1"/>
  <c r="J54" i="1"/>
  <c r="K54" i="1"/>
  <c r="I55" i="1"/>
  <c r="J55" i="1"/>
  <c r="K55" i="1"/>
  <c r="I56" i="1"/>
  <c r="J56" i="1"/>
  <c r="K56" i="1"/>
  <c r="I57" i="1"/>
  <c r="J57" i="1"/>
  <c r="K57" i="1"/>
  <c r="I58" i="1"/>
  <c r="J58" i="1"/>
  <c r="K58" i="1"/>
  <c r="I59" i="1"/>
  <c r="J59" i="1"/>
  <c r="K59" i="1"/>
  <c r="I60" i="1"/>
  <c r="J60" i="1"/>
  <c r="K60" i="1"/>
  <c r="I61" i="1"/>
  <c r="J61" i="1"/>
  <c r="K61" i="1"/>
  <c r="I62" i="1"/>
  <c r="J62" i="1"/>
  <c r="K62" i="1"/>
  <c r="I63" i="1"/>
  <c r="J63" i="1"/>
  <c r="K63" i="1"/>
  <c r="I64" i="1"/>
  <c r="J64" i="1"/>
  <c r="K64" i="1"/>
  <c r="I65" i="1"/>
  <c r="J65" i="1"/>
  <c r="K65" i="1"/>
  <c r="I66" i="1"/>
  <c r="J66" i="1"/>
  <c r="K66" i="1"/>
  <c r="I67" i="1"/>
  <c r="J67" i="1"/>
  <c r="K67" i="1"/>
  <c r="I68" i="1"/>
  <c r="J68" i="1"/>
  <c r="K68" i="1"/>
  <c r="I69" i="1"/>
  <c r="J69" i="1"/>
  <c r="K69" i="1"/>
  <c r="I70" i="1"/>
  <c r="J70" i="1"/>
  <c r="K70" i="1"/>
  <c r="I71" i="1"/>
  <c r="J71" i="1"/>
  <c r="K71" i="1"/>
  <c r="I72" i="1"/>
  <c r="J72" i="1"/>
  <c r="K72" i="1"/>
  <c r="I73" i="1"/>
  <c r="J73" i="1"/>
  <c r="K73" i="1"/>
  <c r="I74" i="1"/>
  <c r="J74" i="1"/>
  <c r="K74" i="1"/>
  <c r="I75" i="1"/>
  <c r="J75" i="1"/>
  <c r="K75" i="1"/>
  <c r="I76" i="1"/>
  <c r="J76" i="1"/>
  <c r="K76" i="1"/>
  <c r="I77" i="1"/>
  <c r="J77" i="1"/>
  <c r="K77" i="1"/>
  <c r="I78" i="1"/>
  <c r="J78" i="1"/>
  <c r="K78" i="1"/>
  <c r="I79" i="1"/>
  <c r="J79" i="1"/>
  <c r="K79" i="1"/>
  <c r="I80" i="1"/>
  <c r="J80" i="1"/>
  <c r="K80" i="1"/>
  <c r="I81" i="1"/>
  <c r="J81" i="1"/>
  <c r="K81" i="1"/>
  <c r="I82" i="1"/>
  <c r="J82" i="1"/>
  <c r="K82" i="1"/>
  <c r="I83" i="1"/>
  <c r="J83" i="1"/>
  <c r="K83" i="1"/>
  <c r="I84" i="1"/>
  <c r="J84" i="1"/>
  <c r="K84" i="1"/>
  <c r="I85" i="1"/>
  <c r="J85" i="1"/>
  <c r="K85" i="1"/>
  <c r="I86" i="1"/>
  <c r="J86" i="1"/>
  <c r="K86" i="1"/>
  <c r="I87" i="1"/>
  <c r="J87" i="1"/>
  <c r="K87" i="1"/>
  <c r="I88" i="1"/>
  <c r="J88" i="1"/>
  <c r="K88" i="1"/>
  <c r="I89" i="1"/>
  <c r="J89" i="1"/>
  <c r="K89" i="1"/>
  <c r="I90" i="1"/>
  <c r="J90" i="1"/>
  <c r="K90" i="1"/>
  <c r="I91" i="1"/>
  <c r="J91" i="1"/>
  <c r="K91" i="1"/>
  <c r="I92" i="1"/>
  <c r="J92" i="1"/>
  <c r="K92" i="1"/>
  <c r="I93" i="1"/>
  <c r="J93" i="1"/>
  <c r="K93" i="1"/>
  <c r="I94" i="1"/>
  <c r="J94" i="1"/>
  <c r="K94" i="1"/>
  <c r="I95" i="1"/>
  <c r="J95" i="1"/>
  <c r="K95" i="1"/>
  <c r="I96" i="1"/>
  <c r="J96" i="1"/>
  <c r="K96" i="1"/>
  <c r="I97" i="1"/>
  <c r="J97" i="1"/>
  <c r="K97" i="1"/>
  <c r="I98" i="1"/>
  <c r="J98" i="1"/>
  <c r="K98" i="1"/>
  <c r="I99" i="1"/>
  <c r="J99" i="1"/>
  <c r="K99" i="1"/>
  <c r="I100" i="1"/>
  <c r="J100" i="1"/>
  <c r="K100" i="1"/>
  <c r="I101" i="1"/>
  <c r="J101" i="1"/>
  <c r="K101" i="1"/>
  <c r="I102" i="1"/>
  <c r="J102" i="1"/>
  <c r="K102" i="1"/>
  <c r="I103" i="1"/>
  <c r="J103" i="1"/>
  <c r="K103" i="1"/>
  <c r="I104" i="1"/>
  <c r="J104" i="1"/>
  <c r="K104" i="1"/>
  <c r="I105" i="1"/>
  <c r="J105" i="1"/>
  <c r="K105" i="1"/>
  <c r="I106" i="1"/>
  <c r="J106" i="1"/>
  <c r="K106" i="1"/>
  <c r="I107" i="1"/>
  <c r="J107" i="1"/>
  <c r="K107" i="1"/>
  <c r="I108" i="1"/>
  <c r="J108" i="1"/>
  <c r="K108" i="1"/>
  <c r="I109" i="1"/>
  <c r="J109" i="1"/>
  <c r="K109" i="1"/>
  <c r="I110" i="1"/>
  <c r="J110" i="1"/>
  <c r="K110" i="1"/>
  <c r="J111" i="1"/>
  <c r="K111" i="1"/>
  <c r="I112" i="1"/>
  <c r="J112" i="1"/>
  <c r="K112" i="1"/>
  <c r="I113" i="1"/>
  <c r="J113" i="1"/>
  <c r="K113" i="1"/>
  <c r="I114" i="1"/>
  <c r="J114" i="1"/>
  <c r="K114" i="1"/>
  <c r="I115" i="1"/>
  <c r="J115" i="1"/>
  <c r="K115" i="1"/>
  <c r="I116" i="1"/>
  <c r="J116" i="1"/>
  <c r="K116" i="1"/>
  <c r="I117" i="1"/>
  <c r="J117" i="1"/>
  <c r="K117" i="1"/>
  <c r="I118" i="1"/>
  <c r="J118" i="1"/>
  <c r="K118" i="1"/>
  <c r="I119" i="1"/>
  <c r="J119" i="1"/>
  <c r="K119" i="1"/>
  <c r="I120" i="1"/>
  <c r="J120" i="1"/>
  <c r="K120" i="1"/>
  <c r="I121" i="1"/>
  <c r="J121" i="1"/>
  <c r="K121" i="1"/>
  <c r="I122" i="1"/>
  <c r="J122" i="1"/>
  <c r="K122" i="1"/>
  <c r="I123" i="1"/>
  <c r="J123" i="1"/>
  <c r="K123" i="1"/>
  <c r="I124" i="1"/>
  <c r="J124" i="1"/>
  <c r="K124" i="1"/>
  <c r="I125" i="1"/>
  <c r="J125" i="1"/>
  <c r="K125" i="1"/>
  <c r="I126" i="1"/>
  <c r="J126" i="1"/>
  <c r="K126" i="1"/>
  <c r="I127" i="1"/>
  <c r="J127" i="1"/>
  <c r="K127" i="1"/>
  <c r="I128" i="1"/>
  <c r="J128" i="1"/>
  <c r="K128" i="1"/>
  <c r="I129" i="1"/>
  <c r="J129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V15" i="9" l="1"/>
  <c r="V18" i="9"/>
  <c r="V13" i="9"/>
  <c r="V22" i="9"/>
  <c r="V12" i="9"/>
  <c r="V6" i="9"/>
  <c r="V11" i="9"/>
  <c r="V21" i="9"/>
  <c r="V20" i="9"/>
  <c r="V2" i="9"/>
  <c r="V5" i="9"/>
  <c r="V4" i="9"/>
  <c r="V7" i="9"/>
  <c r="V17" i="9"/>
  <c r="V10" i="9"/>
  <c r="V3" i="9"/>
  <c r="V9" i="9"/>
  <c r="V14" i="9"/>
  <c r="V16" i="9"/>
  <c r="V8" i="9"/>
  <c r="V19" i="9"/>
  <c r="U1" i="1" l="1"/>
  <c r="Y1" i="1" l="1"/>
  <c r="T1" i="1" l="1"/>
  <c r="V1" i="1" s="1"/>
  <c r="K2" i="1" l="1"/>
  <c r="G2" i="6" l="1"/>
  <c r="F2" i="6"/>
  <c r="E2" i="6"/>
  <c r="D2" i="6" l="1"/>
  <c r="C2" i="6"/>
  <c r="B2" i="6"/>
  <c r="I2" i="1"/>
  <c r="J2" i="1" l="1"/>
  <c r="A2" i="6" l="1"/>
</calcChain>
</file>

<file path=xl/sharedStrings.xml><?xml version="1.0" encoding="utf-8"?>
<sst xmlns="http://schemas.openxmlformats.org/spreadsheetml/2006/main" count="1492" uniqueCount="400">
  <si>
    <t>Name</t>
  </si>
  <si>
    <t>Vorname</t>
  </si>
  <si>
    <t>Verein</t>
  </si>
  <si>
    <t>Geburtsjahr</t>
  </si>
  <si>
    <t>Klasse</t>
  </si>
  <si>
    <t>Disziplin</t>
  </si>
  <si>
    <t>Serie 1</t>
  </si>
  <si>
    <t>Serie 2</t>
  </si>
  <si>
    <t>Serie 3</t>
  </si>
  <si>
    <t>Teiler 1</t>
  </si>
  <si>
    <t>Teiler 2</t>
  </si>
  <si>
    <t>Teiler 3</t>
  </si>
  <si>
    <t>LG</t>
  </si>
  <si>
    <t>Wolfgang</t>
  </si>
  <si>
    <t>Alter</t>
  </si>
  <si>
    <t>LP</t>
  </si>
  <si>
    <t>w</t>
  </si>
  <si>
    <t>m</t>
  </si>
  <si>
    <t>Klasse-m</t>
  </si>
  <si>
    <t>Klasse-w</t>
  </si>
  <si>
    <t>Geschlecht</t>
  </si>
  <si>
    <t>d</t>
  </si>
  <si>
    <t>SV Laiz</t>
  </si>
  <si>
    <t>Josef</t>
  </si>
  <si>
    <t>Ergebnis</t>
  </si>
  <si>
    <t>NR</t>
  </si>
  <si>
    <t>SV Alleshausen</t>
  </si>
  <si>
    <t>SV Egelfingen</t>
  </si>
  <si>
    <t>VNR</t>
  </si>
  <si>
    <t>Luftgewehr</t>
  </si>
  <si>
    <t>Luftpistole</t>
  </si>
  <si>
    <t>D-Name</t>
  </si>
  <si>
    <t>Peter</t>
  </si>
  <si>
    <t>s1</t>
  </si>
  <si>
    <t>Senioren 1</t>
  </si>
  <si>
    <t>Senioren 2</t>
  </si>
  <si>
    <t>Senioren 3</t>
  </si>
  <si>
    <t>Senioren 4</t>
  </si>
  <si>
    <t>Senioren 5</t>
  </si>
  <si>
    <t>s2</t>
  </si>
  <si>
    <t>ds1</t>
  </si>
  <si>
    <t>ds2</t>
  </si>
  <si>
    <t>s3</t>
  </si>
  <si>
    <t>s4</t>
  </si>
  <si>
    <t>s5</t>
  </si>
  <si>
    <t>s6</t>
  </si>
  <si>
    <t>Senioren 6</t>
  </si>
  <si>
    <t>ds3</t>
  </si>
  <si>
    <t>Seniorinnen 1</t>
  </si>
  <si>
    <t>Seniorinnen 2</t>
  </si>
  <si>
    <t>Seniorinnen 3</t>
  </si>
  <si>
    <t>Franz</t>
  </si>
  <si>
    <t>Mannschaft</t>
  </si>
  <si>
    <t>Erich</t>
  </si>
  <si>
    <t>SGi Bad Schussenried</t>
  </si>
  <si>
    <t>SGi Biberach</t>
  </si>
  <si>
    <t>SV Birkenhard</t>
  </si>
  <si>
    <t>SV Essendorf</t>
  </si>
  <si>
    <t>SV Fischbach</t>
  </si>
  <si>
    <t>SV Haslach</t>
  </si>
  <si>
    <t>SGes Hummertsried</t>
  </si>
  <si>
    <t>SV Illerbachen</t>
  </si>
  <si>
    <t>SV Laupheim</t>
  </si>
  <si>
    <t>SV Oberstetten</t>
  </si>
  <si>
    <t>SV Reinstetten</t>
  </si>
  <si>
    <t>SV Ringschnait</t>
  </si>
  <si>
    <t>SV Rot</t>
  </si>
  <si>
    <t>BSC Laupheim</t>
  </si>
  <si>
    <t>TG Biberach</t>
  </si>
  <si>
    <t>SV Balzheim</t>
  </si>
  <si>
    <t>SAbt Dettingen/Iller</t>
  </si>
  <si>
    <t>ZSV Dietenheim</t>
  </si>
  <si>
    <t>SV Kirchberg/Iller</t>
  </si>
  <si>
    <t>SV Sinningen</t>
  </si>
  <si>
    <t>SV Regglisweiler-Brand.</t>
  </si>
  <si>
    <t>SV Burgrieden</t>
  </si>
  <si>
    <t>SGi Erolzheim</t>
  </si>
  <si>
    <t>SV Allmendingen</t>
  </si>
  <si>
    <t>SV Berg (72)</t>
  </si>
  <si>
    <t>SV Dieterskirch</t>
  </si>
  <si>
    <t>SV Donaurieden</t>
  </si>
  <si>
    <t>SSV Ehingen</t>
  </si>
  <si>
    <t>SV Hundersingen</t>
  </si>
  <si>
    <t>SGi Munderkingen</t>
  </si>
  <si>
    <t>SGi Oberdischingen</t>
  </si>
  <si>
    <t>SGi Rottenacker</t>
  </si>
  <si>
    <t>SGi Uttenweiler</t>
  </si>
  <si>
    <t>SAbt Hütten</t>
  </si>
  <si>
    <t>SGi Aulendorf</t>
  </si>
  <si>
    <t>SAbt Aulendorf</t>
  </si>
  <si>
    <t>SGes Bad Waldsee</t>
  </si>
  <si>
    <t>SGi Baindt</t>
  </si>
  <si>
    <t>SV Blitzenreute</t>
  </si>
  <si>
    <t>SC Bodnegg</t>
  </si>
  <si>
    <t>SV Fenken</t>
  </si>
  <si>
    <t>SV Haidgau</t>
  </si>
  <si>
    <t>SV Mochenwangen</t>
  </si>
  <si>
    <t>SV Oberhofen</t>
  </si>
  <si>
    <t>SV Berg (74)</t>
  </si>
  <si>
    <t>SGi Ravensburg</t>
  </si>
  <si>
    <t>ZSGes Ravensburg</t>
  </si>
  <si>
    <t>KKSC Steinach</t>
  </si>
  <si>
    <t>SGi Vogt</t>
  </si>
  <si>
    <t>SV Weißenau</t>
  </si>
  <si>
    <t>SGi Wolpertswende</t>
  </si>
  <si>
    <t>SV Zogenweiler</t>
  </si>
  <si>
    <t>SKam Schmalegg</t>
  </si>
  <si>
    <t>SAbt Weingarten</t>
  </si>
  <si>
    <t>SGes Wolfegg</t>
  </si>
  <si>
    <t>SV Kappel</t>
  </si>
  <si>
    <t>SR Grünkraut</t>
  </si>
  <si>
    <t>SpS &amp; Kyffh. Bergatreute</t>
  </si>
  <si>
    <t>SV Ebenweiler</t>
  </si>
  <si>
    <t>SV Altheim/Waldhausen</t>
  </si>
  <si>
    <t>KKSV Braunenweiler</t>
  </si>
  <si>
    <t>SGi Dürmentingen</t>
  </si>
  <si>
    <t>SGi Ennetach</t>
  </si>
  <si>
    <t>SGi Ertingen</t>
  </si>
  <si>
    <t>SV Göge</t>
  </si>
  <si>
    <t>SchV Herbertingen</t>
  </si>
  <si>
    <t>SV Hitzkofen</t>
  </si>
  <si>
    <t>KKSV Mengen</t>
  </si>
  <si>
    <t>KKSV Mieterkingen</t>
  </si>
  <si>
    <t>SV Moosheim-Tissen</t>
  </si>
  <si>
    <t>SV Ostrach</t>
  </si>
  <si>
    <t>SGi Riedlingen</t>
  </si>
  <si>
    <t>SGi Bad Saulgau</t>
  </si>
  <si>
    <t>SSVng Sigmaringendorf</t>
  </si>
  <si>
    <t>SV Scheer</t>
  </si>
  <si>
    <t>SV Wilflingen</t>
  </si>
  <si>
    <t>SV Wolfartsweiler</t>
  </si>
  <si>
    <t>SV Vilsingen</t>
  </si>
  <si>
    <t>SpS Krauchenwies</t>
  </si>
  <si>
    <t>SGi Altshausen</t>
  </si>
  <si>
    <t>SAbt Ebersbach</t>
  </si>
  <si>
    <t>TSV Bad Saulgau</t>
  </si>
  <si>
    <t>SV Brochenzell</t>
  </si>
  <si>
    <t>SGes Friedrichshafen</t>
  </si>
  <si>
    <t>SV Kau</t>
  </si>
  <si>
    <t>SAbt Kehlen</t>
  </si>
  <si>
    <t>SGi Kressbronn</t>
  </si>
  <si>
    <t>SV Laimnau</t>
  </si>
  <si>
    <t>SGi Langenargen</t>
  </si>
  <si>
    <t>SV Oberteuringen</t>
  </si>
  <si>
    <t>SV Tannau</t>
  </si>
  <si>
    <t>SAbt Albeck</t>
  </si>
  <si>
    <t>SV Altheim/Alb</t>
  </si>
  <si>
    <t>SV Altheim/Weihung</t>
  </si>
  <si>
    <t>SV Arnegg</t>
  </si>
  <si>
    <t>SSV Asch</t>
  </si>
  <si>
    <t>DAV Ulm Abt.Biathlon</t>
  </si>
  <si>
    <t>SV Beimerstetten</t>
  </si>
  <si>
    <t>SV Berghülen</t>
  </si>
  <si>
    <t>SSV Bernstadt</t>
  </si>
  <si>
    <t>SGi Blaubeuren</t>
  </si>
  <si>
    <t>SpS Dornstadt-Bollingen</t>
  </si>
  <si>
    <t>SV Ehrenstein</t>
  </si>
  <si>
    <t>SV Ettlenschieß</t>
  </si>
  <si>
    <t>SGes Herrlingen</t>
  </si>
  <si>
    <t>ZSGes Langenau</t>
  </si>
  <si>
    <t>SV Machtolsheim</t>
  </si>
  <si>
    <t>SV Neenstetten</t>
  </si>
  <si>
    <t>SV Nellingen</t>
  </si>
  <si>
    <t>SV Oberkirchb.-Beutelr.</t>
  </si>
  <si>
    <t>SV Sonderbuch</t>
  </si>
  <si>
    <t>SV Scharenstetten</t>
  </si>
  <si>
    <t>SGi Ulm</t>
  </si>
  <si>
    <t>KKSV Ulm-Söflingen</t>
  </si>
  <si>
    <t>BSV Ulm</t>
  </si>
  <si>
    <t>SV Ulm-Wiblingen</t>
  </si>
  <si>
    <t>SV Weidenstetten</t>
  </si>
  <si>
    <t>SV Westerstetten</t>
  </si>
  <si>
    <t>SV Wippingen</t>
  </si>
  <si>
    <t>SV Unterkirchberg</t>
  </si>
  <si>
    <t>SGi Erbach</t>
  </si>
  <si>
    <t>RSV Ermingen</t>
  </si>
  <si>
    <t>SV Schnürpflingen</t>
  </si>
  <si>
    <t>SV Rammingen</t>
  </si>
  <si>
    <t>SV Wangen</t>
  </si>
  <si>
    <t>SV Illerrieden</t>
  </si>
  <si>
    <t>SKF Stadtwerke Ulm</t>
  </si>
  <si>
    <t>KKSV Aichstetten</t>
  </si>
  <si>
    <t>SAbt Bad Wurzach</t>
  </si>
  <si>
    <t>SV Beuren</t>
  </si>
  <si>
    <t>SV Bolsternang</t>
  </si>
  <si>
    <t>SGi Deuchelried</t>
  </si>
  <si>
    <t>SV Eglofs</t>
  </si>
  <si>
    <t>SV Eisenharz</t>
  </si>
  <si>
    <t>SV Gebrazhofen</t>
  </si>
  <si>
    <t>SV Giessen</t>
  </si>
  <si>
    <t>SGi Isny</t>
  </si>
  <si>
    <t>KKSV Karsee</t>
  </si>
  <si>
    <t>ZSGi Kißlegg</t>
  </si>
  <si>
    <t>SV Leupolz</t>
  </si>
  <si>
    <t>PSpS Leutkirch</t>
  </si>
  <si>
    <t>SSV Leutkirch 2005</t>
  </si>
  <si>
    <t>SV Merazhofen</t>
  </si>
  <si>
    <t>SGi Neuravensburg</t>
  </si>
  <si>
    <t>ZSV Neutrauchburg</t>
  </si>
  <si>
    <t>SV Niederhofen-Mailand</t>
  </si>
  <si>
    <t>SV Niederwangen</t>
  </si>
  <si>
    <t>SV Pfärrich</t>
  </si>
  <si>
    <t>SV Ratzenried</t>
  </si>
  <si>
    <t>SV Rohrdorf</t>
  </si>
  <si>
    <t>SV Schloß-Zeil</t>
  </si>
  <si>
    <t>SV Primisweiler</t>
  </si>
  <si>
    <t>SV Urlau</t>
  </si>
  <si>
    <t>SGi Wangen</t>
  </si>
  <si>
    <t>SV Winterstetten</t>
  </si>
  <si>
    <t>SGes Ziegelbach</t>
  </si>
  <si>
    <t>SV Immenried</t>
  </si>
  <si>
    <t>SGi Achberg</t>
  </si>
  <si>
    <t>SV Friesenhofen</t>
  </si>
  <si>
    <t>SV Treherz</t>
  </si>
  <si>
    <t>SSK Arnach</t>
  </si>
  <si>
    <t>neutral</t>
  </si>
  <si>
    <t>kurz</t>
  </si>
  <si>
    <t>Möhrle</t>
  </si>
  <si>
    <t>Nr</t>
  </si>
  <si>
    <t>Ergebnisse</t>
  </si>
  <si>
    <t>Serie1</t>
  </si>
  <si>
    <t>Serie2</t>
  </si>
  <si>
    <t>Serie3</t>
  </si>
  <si>
    <t>DIS</t>
  </si>
  <si>
    <t>ältester Teilnehmer</t>
  </si>
  <si>
    <t>Anzahl Teilnehmer je Verein</t>
  </si>
  <si>
    <t>Top 5</t>
  </si>
  <si>
    <t>König LG</t>
  </si>
  <si>
    <t>König LP</t>
  </si>
  <si>
    <t>min</t>
  </si>
  <si>
    <t>LG Pokal Herren</t>
  </si>
  <si>
    <t>LG Pokal Damen</t>
  </si>
  <si>
    <t>alle</t>
  </si>
  <si>
    <t>LP Pokal</t>
  </si>
  <si>
    <t>LG Sachpreis</t>
  </si>
  <si>
    <t>LP Sachpreis</t>
  </si>
  <si>
    <t>einzeln</t>
  </si>
  <si>
    <t>max</t>
  </si>
  <si>
    <t>Mannschaften</t>
  </si>
  <si>
    <t>Berta</t>
  </si>
  <si>
    <t>Karl</t>
  </si>
  <si>
    <t>Schwenk</t>
  </si>
  <si>
    <t>Hermann</t>
  </si>
  <si>
    <t>Fackler</t>
  </si>
  <si>
    <t>Horst</t>
  </si>
  <si>
    <t>Hugo</t>
  </si>
  <si>
    <t>Karrer</t>
  </si>
  <si>
    <t>Heppler</t>
  </si>
  <si>
    <t>Sax</t>
  </si>
  <si>
    <t>Merk</t>
  </si>
  <si>
    <t>Robert</t>
  </si>
  <si>
    <t>Gottfried</t>
  </si>
  <si>
    <t>Werner</t>
  </si>
  <si>
    <t>Reuter</t>
  </si>
  <si>
    <t>Benny</t>
  </si>
  <si>
    <t>Oßwald</t>
  </si>
  <si>
    <t>Vogel</t>
  </si>
  <si>
    <t>Günthör</t>
  </si>
  <si>
    <t>Thomas</t>
  </si>
  <si>
    <t>Gottschalk</t>
  </si>
  <si>
    <t>Heitele</t>
  </si>
  <si>
    <t>Oldenburg</t>
  </si>
  <si>
    <t>Roland</t>
  </si>
  <si>
    <t>Schrode</t>
  </si>
  <si>
    <t>Klaus</t>
  </si>
  <si>
    <t>Miller</t>
  </si>
  <si>
    <t>Kraus</t>
  </si>
  <si>
    <t>Bodenmiller</t>
  </si>
  <si>
    <t>Wetzel</t>
  </si>
  <si>
    <t>Häusle</t>
  </si>
  <si>
    <t>Schöllhorn</t>
  </si>
  <si>
    <t>Norbert</t>
  </si>
  <si>
    <t>Wilfried</t>
  </si>
  <si>
    <t>Winfried</t>
  </si>
  <si>
    <t>Alfred</t>
  </si>
  <si>
    <t>Reinwalda</t>
  </si>
  <si>
    <t>Arthur</t>
  </si>
  <si>
    <t>Georg</t>
  </si>
  <si>
    <t>Helga</t>
  </si>
  <si>
    <t>Anton</t>
  </si>
  <si>
    <t>Günter</t>
  </si>
  <si>
    <t>Gaiser</t>
  </si>
  <si>
    <t>Hans Peter</t>
  </si>
  <si>
    <t>Lp</t>
  </si>
  <si>
    <t>Duj</t>
  </si>
  <si>
    <t>Adam</t>
  </si>
  <si>
    <t>Kurringer</t>
  </si>
  <si>
    <t>Michael</t>
  </si>
  <si>
    <t>Steurer</t>
  </si>
  <si>
    <t>Edgar</t>
  </si>
  <si>
    <t>Kahl</t>
  </si>
  <si>
    <t>Hans-Jürgen</t>
  </si>
  <si>
    <t>Altvater</t>
  </si>
  <si>
    <t>Jürgen</t>
  </si>
  <si>
    <t>König</t>
  </si>
  <si>
    <t>Renate</t>
  </si>
  <si>
    <t>Gorzel</t>
  </si>
  <si>
    <t>Hartmut</t>
  </si>
  <si>
    <t>Döring</t>
  </si>
  <si>
    <t>Helmut</t>
  </si>
  <si>
    <t>Reinhard</t>
  </si>
  <si>
    <t>Hänsch</t>
  </si>
  <si>
    <t>Simone</t>
  </si>
  <si>
    <t>Marko</t>
  </si>
  <si>
    <t>Nuss</t>
  </si>
  <si>
    <t>Branz</t>
  </si>
  <si>
    <t>Burkhardt</t>
  </si>
  <si>
    <t>Schumacher</t>
  </si>
  <si>
    <t>Adolf</t>
  </si>
  <si>
    <t>Bott</t>
  </si>
  <si>
    <t>Herbert</t>
  </si>
  <si>
    <t>Meindl</t>
  </si>
  <si>
    <t>Schmatz</t>
  </si>
  <si>
    <t>Leander</t>
  </si>
  <si>
    <t>Brigitte</t>
  </si>
  <si>
    <t>Schäffeler</t>
  </si>
  <si>
    <t>Erwin</t>
  </si>
  <si>
    <t>Fiederer</t>
  </si>
  <si>
    <t>Max</t>
  </si>
  <si>
    <t>Häfele</t>
  </si>
  <si>
    <t>Clemens</t>
  </si>
  <si>
    <t>Glaser</t>
  </si>
  <si>
    <t>Charly</t>
  </si>
  <si>
    <t>Dangel</t>
  </si>
  <si>
    <t>Pably</t>
  </si>
  <si>
    <t>Ströbele</t>
  </si>
  <si>
    <t>Ulrich</t>
  </si>
  <si>
    <t>Fischer</t>
  </si>
  <si>
    <t>Marta</t>
  </si>
  <si>
    <t>Schneider</t>
  </si>
  <si>
    <t>Willi</t>
  </si>
  <si>
    <t>Reumont</t>
  </si>
  <si>
    <t>Amann</t>
  </si>
  <si>
    <t>Nothelfer</t>
  </si>
  <si>
    <t>Wieder</t>
  </si>
  <si>
    <t>Held</t>
  </si>
  <si>
    <t>Karl-Hans</t>
  </si>
  <si>
    <t>Buck</t>
  </si>
  <si>
    <t>Rudi</t>
  </si>
  <si>
    <t>Weiß</t>
  </si>
  <si>
    <t>Christian</t>
  </si>
  <si>
    <t>Bischofberger</t>
  </si>
  <si>
    <t>Manfred</t>
  </si>
  <si>
    <t>Igel</t>
  </si>
  <si>
    <t>Markus</t>
  </si>
  <si>
    <t>Frick</t>
  </si>
  <si>
    <t>Rudolf</t>
  </si>
  <si>
    <t>Fensterle</t>
  </si>
  <si>
    <t>Schmid</t>
  </si>
  <si>
    <t>Reinhold</t>
  </si>
  <si>
    <t>Doris</t>
  </si>
  <si>
    <t>Brunner</t>
  </si>
  <si>
    <t>Buchenberg</t>
  </si>
  <si>
    <t>Siegfried</t>
  </si>
  <si>
    <t>Dürr</t>
  </si>
  <si>
    <t>Gerhard</t>
  </si>
  <si>
    <t>Praha</t>
  </si>
  <si>
    <t>Barth</t>
  </si>
  <si>
    <t>Sauter</t>
  </si>
  <si>
    <t>Hungerbühler</t>
  </si>
  <si>
    <t>Posavcevic</t>
  </si>
  <si>
    <t>Stefan</t>
  </si>
  <si>
    <t>Schlegel</t>
  </si>
  <si>
    <t xml:space="preserve">Bucher </t>
  </si>
  <si>
    <t>Walter</t>
  </si>
  <si>
    <t>Haile</t>
  </si>
  <si>
    <t>Augustin</t>
  </si>
  <si>
    <t>Ulli</t>
  </si>
  <si>
    <t>Warmke</t>
  </si>
  <si>
    <t>Johannes</t>
  </si>
  <si>
    <t>Beatrix</t>
  </si>
  <si>
    <t>Uhl</t>
  </si>
  <si>
    <t>Kößler</t>
  </si>
  <si>
    <t>Sommerburger Erhard</t>
  </si>
  <si>
    <t xml:space="preserve">   Erhard </t>
  </si>
  <si>
    <t>Pschichholtz Thomas</t>
  </si>
  <si>
    <t>Gebhart   MF</t>
  </si>
  <si>
    <t>Schmalz   MF</t>
  </si>
  <si>
    <t>Nächste</t>
  </si>
  <si>
    <t xml:space="preserve">Schwenk </t>
  </si>
  <si>
    <t>Matt</t>
  </si>
  <si>
    <t>Löhnert</t>
  </si>
  <si>
    <t>Mattheis</t>
  </si>
  <si>
    <t xml:space="preserve">    </t>
  </si>
  <si>
    <t xml:space="preserve">  </t>
  </si>
  <si>
    <t xml:space="preserve">Kekeisen </t>
  </si>
  <si>
    <t>Teilnehmer</t>
  </si>
  <si>
    <t>-</t>
  </si>
  <si>
    <t>Schunk</t>
  </si>
  <si>
    <t>Leonhard</t>
  </si>
  <si>
    <t>Geiselmann</t>
  </si>
  <si>
    <t>Roswitha</t>
  </si>
  <si>
    <t>Stolze</t>
  </si>
  <si>
    <t>René</t>
  </si>
  <si>
    <t>Ramona</t>
  </si>
  <si>
    <t>Lustermann</t>
  </si>
  <si>
    <t>Philipp</t>
  </si>
  <si>
    <t>Reiser</t>
  </si>
  <si>
    <t>Stuck</t>
  </si>
  <si>
    <t>Karl-Heinz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</si>
</sst>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07]General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rgb="FFDAE3F3"/>
      </patternFill>
    </fill>
    <fill>
      <patternFill patternType="solid">
        <fgColor theme="4" tint="0.79998168889431442"/>
        <bgColor rgb="FFD9D9D9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165" fontId="6" fillId="0" borderId="0"/>
  </cellStyleXfs>
  <cellXfs count="4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/>
    <xf numFmtId="164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" xfId="0" applyFill="1" applyBorder="1" applyAlignment="1">
      <alignment horizontal="center"/>
    </xf>
    <xf numFmtId="164" fontId="1" fillId="5" borderId="0" xfId="0" applyNumberFormat="1" applyFont="1" applyFill="1"/>
    <xf numFmtId="164" fontId="1" fillId="5" borderId="1" xfId="0" applyNumberFormat="1" applyFont="1" applyFill="1" applyBorder="1"/>
    <xf numFmtId="164" fontId="0" fillId="6" borderId="0" xfId="0" applyNumberFormat="1" applyFill="1"/>
    <xf numFmtId="164" fontId="0" fillId="6" borderId="1" xfId="0" applyNumberFormat="1" applyFill="1" applyBorder="1"/>
    <xf numFmtId="0" fontId="1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164" fontId="1" fillId="5" borderId="0" xfId="0" applyNumberFormat="1" applyFont="1" applyFill="1" applyAlignment="1">
      <alignment horizontal="left"/>
    </xf>
    <xf numFmtId="164" fontId="1" fillId="5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7" borderId="0" xfId="0" applyFont="1" applyFill="1" applyAlignment="1">
      <alignment horizontal="left"/>
    </xf>
    <xf numFmtId="9" fontId="1" fillId="0" borderId="0" xfId="0" applyNumberFormat="1" applyFont="1" applyAlignment="1">
      <alignment horizontal="left"/>
    </xf>
    <xf numFmtId="0" fontId="3" fillId="8" borderId="6" xfId="0" applyFont="1" applyFill="1" applyBorder="1"/>
    <xf numFmtId="0" fontId="0" fillId="9" borderId="6" xfId="0" applyFill="1" applyBorder="1"/>
    <xf numFmtId="0" fontId="0" fillId="0" borderId="6" xfId="0" applyBorder="1"/>
    <xf numFmtId="0" fontId="4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165" fontId="5" fillId="10" borderId="0" xfId="1" applyFont="1" applyFill="1" applyAlignment="1">
      <alignment horizontal="center"/>
    </xf>
    <xf numFmtId="165" fontId="5" fillId="10" borderId="7" xfId="1" applyFont="1" applyFill="1" applyBorder="1" applyAlignment="1">
      <alignment horizontal="center"/>
    </xf>
    <xf numFmtId="165" fontId="5" fillId="10" borderId="1" xfId="1" applyFont="1" applyFill="1" applyBorder="1" applyAlignment="1">
      <alignment horizontal="center"/>
    </xf>
    <xf numFmtId="0" fontId="4" fillId="11" borderId="0" xfId="0" applyFont="1" applyFill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4" borderId="0" xfId="0" applyFill="1"/>
    <xf numFmtId="0" fontId="4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165" fontId="5" fillId="10" borderId="0" xfId="1" applyFont="1" applyFill="1" applyAlignment="1">
      <alignment horizontal="left"/>
    </xf>
    <xf numFmtId="0" fontId="4" fillId="11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2">
    <cellStyle name="Excel Built-in Normal" xfId="1" xr:uid="{B0C11F34-D6E9-40AB-824B-0EC5BF060448}"/>
    <cellStyle name="Standard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styles" Target="styles.xml"/><Relationship Id="rId5" Type="http://schemas.openxmlformats.org/officeDocument/2006/relationships/worksheet" Target="worksheets/sheet4.xml"/><Relationship Id="rId10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Ergebnisse!$P$48:$P$87</c:f>
              <c:strCache>
                <c:ptCount val="40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Ergebnisse!$P$88:$P$116</c:f>
              <c:numCache>
                <c:formatCode>0.0</c:formatCode>
                <c:ptCount val="29"/>
              </c:numCache>
            </c:numRef>
          </c:val>
          <c:extLst>
            <c:ext xmlns:c16="http://schemas.microsoft.com/office/drawing/2014/chart" uri="{C3380CC4-5D6E-409C-BE32-E72D297353CC}">
              <c16:uniqueId val="{00000000-3AE5-4FE3-9102-A5AFF0AF52FB}"/>
            </c:ext>
          </c:extLst>
        </c:ser>
        <c:ser>
          <c:idx val="1"/>
          <c:order val="1"/>
          <c:tx>
            <c:strRef>
              <c:f>Ergebnisse!$Q$48:$Q$87</c:f>
              <c:strCache>
                <c:ptCount val="40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Ergebnisse!$Q$88:$Q$116</c:f>
              <c:numCache>
                <c:formatCode>0.0</c:formatCode>
                <c:ptCount val="29"/>
              </c:numCache>
            </c:numRef>
          </c:val>
          <c:extLst>
            <c:ext xmlns:c16="http://schemas.microsoft.com/office/drawing/2014/chart" uri="{C3380CC4-5D6E-409C-BE32-E72D297353CC}">
              <c16:uniqueId val="{00000001-3AE5-4FE3-9102-A5AFF0AF52FB}"/>
            </c:ext>
          </c:extLst>
        </c:ser>
        <c:ser>
          <c:idx val="2"/>
          <c:order val="2"/>
          <c:tx>
            <c:strRef>
              <c:f>Ergebnisse!$R$48:$R$87</c:f>
              <c:strCache>
                <c:ptCount val="40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Ergebnisse!$R$88:$R$116</c:f>
              <c:numCache>
                <c:formatCode>0.0</c:formatCode>
                <c:ptCount val="29"/>
              </c:numCache>
            </c:numRef>
          </c:val>
          <c:extLst>
            <c:ext xmlns:c16="http://schemas.microsoft.com/office/drawing/2014/chart" uri="{C3380CC4-5D6E-409C-BE32-E72D297353CC}">
              <c16:uniqueId val="{00000002-3AE5-4FE3-9102-A5AFF0AF52FB}"/>
            </c:ext>
          </c:extLst>
        </c:ser>
        <c:ser>
          <c:idx val="3"/>
          <c:order val="3"/>
          <c:tx>
            <c:strRef>
              <c:f>Ergebnisse!$S$48:$S$87</c:f>
              <c:strCache>
                <c:ptCount val="40"/>
                <c:pt idx="0">
                  <c:v>  </c:v>
                </c:pt>
                <c:pt idx="39">
                  <c:v>  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Ergebnisse!$S$88:$S$116</c:f>
              <c:numCache>
                <c:formatCode>General</c:formatCode>
                <c:ptCount val="29"/>
              </c:numCache>
            </c:numRef>
          </c:val>
          <c:extLst>
            <c:ext xmlns:c16="http://schemas.microsoft.com/office/drawing/2014/chart" uri="{C3380CC4-5D6E-409C-BE32-E72D297353CC}">
              <c16:uniqueId val="{00000003-3AE5-4FE3-9102-A5AFF0AF5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6657280"/>
        <c:axId val="416657608"/>
      </c:barChart>
      <c:catAx>
        <c:axId val="4166572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6657608"/>
        <c:crosses val="autoZero"/>
        <c:auto val="1"/>
        <c:lblAlgn val="ctr"/>
        <c:lblOffset val="100"/>
        <c:noMultiLvlLbl val="0"/>
      </c:catAx>
      <c:valAx>
        <c:axId val="416657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6657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A5EA2AB-21C8-4D3E-A3F8-4B7865BEF7E1}">
  <sheetPr/>
  <sheetViews>
    <sheetView zoomScale="74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1151973" cy="7208108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117EE67-0862-4199-B6D8-0B9D442138B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146A160-A1CA-49FB-8364-0C5AE09F1959}" name="Tabelle4" displayName="Tabelle4" ref="A1:R105" totalsRowShown="0">
  <autoFilter ref="A1:R105" xr:uid="{8C491746-A66E-4E40-9214-FCDAA36284EF}">
    <filterColumn colId="8">
      <filters>
        <filter val="SAbt Kehlen"/>
      </filters>
    </filterColumn>
  </autoFilter>
  <sortState xmlns:xlrd2="http://schemas.microsoft.com/office/spreadsheetml/2017/richdata2" ref="A2:R105">
    <sortCondition descending="1" ref="P1:P105"/>
  </sortState>
  <tableColumns count="18">
    <tableColumn id="1" xr3:uid="{7C1B4676-FF2E-4852-A6E0-CE43517AF06B}" name="-"/>
    <tableColumn id="2" xr3:uid="{9E639583-EEBF-43EA-92BE-A491900974CF}" name="VNR"/>
    <tableColumn id="3" xr3:uid="{B4EE72B7-C0E0-4DF9-B9AF-6DD3EE54A0AA}" name="Name"/>
    <tableColumn id="4" xr3:uid="{E78E0EDC-20F9-4372-BF5D-EE6B846BAD70}" name="Vorname"/>
    <tableColumn id="5" xr3:uid="{40D16363-78E5-4B0A-9849-69D7374BDBC7}" name="Geschlecht"/>
    <tableColumn id="6" xr3:uid="{E35880D3-40CE-49E4-B799-875B3D2EC277}" name="Geburtsjahr"/>
    <tableColumn id="7" xr3:uid="{620D8C0C-E56C-43D9-ADAA-93F4601228C2}" name="DIS"/>
    <tableColumn id="8" xr3:uid="{033BB7EF-DE64-487F-80DF-9258682D7D2E}" name="Mannschaft"/>
    <tableColumn id="9" xr3:uid="{EB7B9A9C-88A7-4FE4-B826-A063F7F89C1B}" name="Verein"/>
    <tableColumn id="10" xr3:uid="{E4F0962B-9D5F-48C0-ADF8-9F6FE35C46A8}" name="Klasse"/>
    <tableColumn id="11" xr3:uid="{03504B7A-B48A-4C89-BADA-D2296806B3FD}" name="Disziplin"/>
    <tableColumn id="12" xr3:uid="{1B815EF5-DFE7-4283-8B6D-6B2750BB6AB2}" name="Ergebnis"/>
    <tableColumn id="13" xr3:uid="{8B93E33A-CB4F-4885-851C-F1A41983761B}" name="Serie 1"/>
    <tableColumn id="14" xr3:uid="{849A3876-EBC0-41FF-A497-67AE2F765B1E}" name="Serie 2"/>
    <tableColumn id="15" xr3:uid="{24F99F7D-BA93-472A-81D1-1FDA9B98D32F}" name="Serie 3"/>
    <tableColumn id="16" xr3:uid="{1A9604DD-987F-451C-AD8A-7570C72D09A6}" name="Teiler 1"/>
    <tableColumn id="17" xr3:uid="{C8555683-664E-4E2C-B2A4-97CA1C8A36FD}" name="Teiler 2"/>
    <tableColumn id="18" xr3:uid="{CEE095F5-8EEA-4FEF-8E4D-FA7B0772F5AB}" name="Teiler 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4A7443C-EE69-4DA8-AC89-6E31ACA77B58}" name="Tabelle5" displayName="Tabelle5" ref="U1:V22" totalsRowShown="0">
  <autoFilter ref="U1:V22" xr:uid="{C2751633-6EE6-49C0-80C5-B656D7967A69}"/>
  <sortState xmlns:xlrd2="http://schemas.microsoft.com/office/spreadsheetml/2017/richdata2" ref="U2:V22">
    <sortCondition descending="1" ref="V1:V22"/>
  </sortState>
  <tableColumns count="2">
    <tableColumn id="1" xr3:uid="{AE85E11C-2122-428C-8DCB-96FDAC49791F}" name="Verein" dataDxfId="5"/>
    <tableColumn id="2" xr3:uid="{1E00403F-C6DE-4E58-B03F-D531577B83B8}" name="Teilnehmer">
      <calculatedColumnFormula>COUNTIF(I:I,U2)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E52" totalsRowShown="0">
  <autoFilter ref="A1:E52" xr:uid="{00000000-0009-0000-0100-000001000000}"/>
  <tableColumns count="5">
    <tableColumn id="1" xr3:uid="{00000000-0010-0000-0000-000001000000}" name="Alter" dataDxfId="4"/>
    <tableColumn id="2" xr3:uid="{00000000-0010-0000-0000-000002000000}" name="m"/>
    <tableColumn id="5" xr3:uid="{2E05B864-68F0-4DDA-AE12-E0F30BFEF92D}" name="Klasse-m"/>
    <tableColumn id="6" xr3:uid="{3BFA7937-828E-4877-8748-361F73073476}" name="w"/>
    <tableColumn id="3" xr3:uid="{00000000-0010-0000-0000-000003000000}" name="Klasse-w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e2" displayName="Tabelle2" ref="A1:C166" totalsRowShown="0">
  <autoFilter ref="A1:C166" xr:uid="{00000000-0009-0000-0100-000002000000}"/>
  <sortState xmlns:xlrd2="http://schemas.microsoft.com/office/spreadsheetml/2017/richdata2" ref="A2:B20">
    <sortCondition ref="A1:A20"/>
  </sortState>
  <tableColumns count="3">
    <tableColumn id="1" xr3:uid="{00000000-0010-0000-0100-000001000000}" name="NR" dataDxfId="3"/>
    <tableColumn id="2" xr3:uid="{00000000-0010-0000-0100-000002000000}" name="Verein"/>
    <tableColumn id="3" xr3:uid="{2A4AA6E3-3698-4810-BD60-9551C356102E}" name="kurz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le3" displayName="Tabelle3" ref="A1:B3" totalsRowShown="0" headerRowDxfId="2">
  <autoFilter ref="A1:B3" xr:uid="{00000000-0009-0000-0100-000003000000}"/>
  <tableColumns count="2">
    <tableColumn id="1" xr3:uid="{00000000-0010-0000-0200-000001000000}" name="Disziplin"/>
    <tableColumn id="2" xr3:uid="{00000000-0010-0000-0200-000002000000}" name="D-Nam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15"/>
  <sheetViews>
    <sheetView tabSelected="1" zoomScale="115" zoomScaleNormal="115" workbookViewId="0">
      <pane ySplit="1" topLeftCell="A2" activePane="bottomLeft" state="frozen"/>
      <selection pane="bottomLeft" activeCell="Q26" sqref="Q26"/>
    </sheetView>
  </sheetViews>
  <sheetFormatPr baseColWidth="10" defaultRowHeight="14.4" x14ac:dyDescent="0.3"/>
  <cols>
    <col min="1" max="1" width="5.109375" style="9" customWidth="1"/>
    <col min="2" max="2" width="5.5546875" style="9" customWidth="1"/>
    <col min="3" max="3" width="17.5546875" style="47" customWidth="1"/>
    <col min="4" max="4" width="11" style="2" customWidth="1"/>
    <col min="5" max="6" width="5.88671875" style="2" customWidth="1"/>
    <col min="7" max="7" width="5.88671875" style="3" customWidth="1"/>
    <col min="8" max="8" width="5.88671875" style="2" customWidth="1"/>
    <col min="9" max="9" width="21.109375" style="8" bestFit="1" customWidth="1"/>
    <col min="10" max="10" width="14.6640625" style="8" customWidth="1"/>
    <col min="11" max="11" width="15.109375" style="8" customWidth="1"/>
    <col min="12" max="12" width="10.109375" style="11" bestFit="1" customWidth="1"/>
    <col min="13" max="14" width="8.6640625" style="4" hidden="1" customWidth="1"/>
    <col min="15" max="15" width="8.6640625" style="5" hidden="1" customWidth="1"/>
    <col min="16" max="17" width="8.33203125" style="4" customWidth="1"/>
    <col min="18" max="18" width="8.6640625" style="5" customWidth="1"/>
    <col min="19" max="19" width="1.5546875" customWidth="1"/>
    <col min="20" max="20" width="6.33203125" customWidth="1"/>
    <col min="21" max="21" width="6.44140625" customWidth="1"/>
    <col min="22" max="22" width="7.5546875" customWidth="1"/>
    <col min="23" max="23" width="1.5546875" customWidth="1"/>
    <col min="24" max="24" width="7.5546875" bestFit="1" customWidth="1"/>
    <col min="25" max="25" width="6.88671875" customWidth="1"/>
  </cols>
  <sheetData>
    <row r="1" spans="1:25" s="26" customFormat="1" x14ac:dyDescent="0.3">
      <c r="A1" s="20" t="s">
        <v>218</v>
      </c>
      <c r="B1" s="21" t="s">
        <v>28</v>
      </c>
      <c r="C1" s="21" t="s">
        <v>0</v>
      </c>
      <c r="D1" s="41" t="s">
        <v>1</v>
      </c>
      <c r="E1" s="21" t="s">
        <v>20</v>
      </c>
      <c r="F1" s="21" t="s">
        <v>3</v>
      </c>
      <c r="G1" s="22" t="s">
        <v>223</v>
      </c>
      <c r="H1" s="21" t="s">
        <v>52</v>
      </c>
      <c r="I1" s="20" t="s">
        <v>2</v>
      </c>
      <c r="J1" s="20" t="s">
        <v>4</v>
      </c>
      <c r="K1" s="20" t="s">
        <v>5</v>
      </c>
      <c r="L1" s="23" t="s">
        <v>24</v>
      </c>
      <c r="M1" s="14" t="s">
        <v>6</v>
      </c>
      <c r="N1" s="14" t="s">
        <v>7</v>
      </c>
      <c r="O1" s="15" t="s">
        <v>8</v>
      </c>
      <c r="P1" s="24" t="s">
        <v>9</v>
      </c>
      <c r="Q1" s="24" t="s">
        <v>10</v>
      </c>
      <c r="R1" s="25" t="s">
        <v>11</v>
      </c>
      <c r="T1" s="27">
        <f>COUNT(R:R)</f>
        <v>0</v>
      </c>
      <c r="U1" s="26">
        <f>COUNTA(C2:C916)</f>
        <v>23</v>
      </c>
      <c r="V1" s="28">
        <f>T1/U1</f>
        <v>0</v>
      </c>
      <c r="X1" s="26" t="s">
        <v>378</v>
      </c>
      <c r="Y1" s="26">
        <f>MAX(A:A)+1</f>
        <v>139</v>
      </c>
    </row>
    <row r="2" spans="1:25" x14ac:dyDescent="0.3">
      <c r="A2" s="9">
        <v>1</v>
      </c>
      <c r="B2" s="32">
        <v>7118</v>
      </c>
      <c r="C2" s="43" t="s">
        <v>388</v>
      </c>
      <c r="D2" s="32" t="s">
        <v>389</v>
      </c>
      <c r="E2" s="32" t="s">
        <v>17</v>
      </c>
      <c r="F2" s="32">
        <v>1958</v>
      </c>
      <c r="G2" s="32" t="s">
        <v>12</v>
      </c>
      <c r="H2" s="32"/>
      <c r="I2" s="8" t="str">
        <f>VLOOKUP(B2,Tabelle2[#All],2,FALSE)</f>
        <v>SAbt Dettingen/Iller</v>
      </c>
      <c r="J2" s="8" t="str">
        <f ca="1">VLOOKUP(YEAR(TODAY())-F2,Tabelle1[#All],IF(E2="m",3,IF(E2="w",5,"fehlt")),FALSE)</f>
        <v>Senioren 3</v>
      </c>
      <c r="K2" s="8" t="str">
        <f>VLOOKUP(G2,Tabelle3[#All],2,FALSE)</f>
        <v>Luftgewehr</v>
      </c>
      <c r="L2" s="10"/>
      <c r="M2" s="16"/>
      <c r="N2" s="16"/>
      <c r="O2" s="17"/>
      <c r="P2" s="16"/>
      <c r="Q2" s="16"/>
      <c r="R2" s="17"/>
    </row>
    <row r="3" spans="1:25" x14ac:dyDescent="0.3">
      <c r="A3" s="9">
        <v>2</v>
      </c>
      <c r="B3" s="12">
        <v>7516</v>
      </c>
      <c r="C3" s="44" t="s">
        <v>348</v>
      </c>
      <c r="D3" s="42" t="s">
        <v>349</v>
      </c>
      <c r="E3" s="12" t="s">
        <v>17</v>
      </c>
      <c r="F3" s="12">
        <v>1959</v>
      </c>
      <c r="G3" s="13" t="s">
        <v>12</v>
      </c>
      <c r="H3" s="33"/>
      <c r="I3" s="8" t="str">
        <f>VLOOKUP(B3,Tabelle2[#All],2,FALSE)</f>
        <v>SGi Riedlingen</v>
      </c>
      <c r="J3" s="8" t="str">
        <f ca="1">VLOOKUP(YEAR(TODAY())-F3,Tabelle1[#All],IF(E3="m",3,IF(E3="w",5,"fehlt")),FALSE)</f>
        <v>Senioren 2</v>
      </c>
      <c r="K3" s="8" t="str">
        <f>VLOOKUP(G3,Tabelle3[#All],2,FALSE)</f>
        <v>Luftgewehr</v>
      </c>
      <c r="L3" s="10"/>
      <c r="M3" s="16"/>
      <c r="N3" s="16"/>
      <c r="O3" s="17"/>
      <c r="P3" s="16"/>
      <c r="Q3" s="16"/>
      <c r="R3" s="17"/>
    </row>
    <row r="4" spans="1:25" x14ac:dyDescent="0.3">
      <c r="A4" s="9">
        <v>3</v>
      </c>
      <c r="B4" s="12">
        <v>7422</v>
      </c>
      <c r="C4" s="44" t="s">
        <v>331</v>
      </c>
      <c r="D4" s="42" t="s">
        <v>262</v>
      </c>
      <c r="E4" s="12" t="s">
        <v>17</v>
      </c>
      <c r="F4" s="12">
        <v>1944</v>
      </c>
      <c r="G4" s="13" t="s">
        <v>12</v>
      </c>
      <c r="H4" s="33"/>
      <c r="I4" s="8" t="str">
        <f>VLOOKUP(B4,Tabelle2[#All],2,FALSE)</f>
        <v>SGes Wolfegg</v>
      </c>
      <c r="J4" s="8" t="str">
        <f ca="1">VLOOKUP(YEAR(TODAY())-F4,Tabelle1[#All],IF(E4="m",3,IF(E4="w",5,"fehlt")),FALSE)</f>
        <v>Senioren 5</v>
      </c>
      <c r="K4" s="8" t="str">
        <f>VLOOKUP(G4,Tabelle3[#All],2,FALSE)</f>
        <v>Luftgewehr</v>
      </c>
      <c r="L4" s="10"/>
      <c r="M4" s="16"/>
      <c r="N4" s="16"/>
      <c r="O4" s="17"/>
      <c r="P4" s="16"/>
      <c r="Q4" s="16"/>
      <c r="R4" s="17"/>
    </row>
    <row r="5" spans="1:25" x14ac:dyDescent="0.3">
      <c r="A5" s="9">
        <v>4</v>
      </c>
      <c r="B5" s="12">
        <v>7422</v>
      </c>
      <c r="C5" s="44" t="s">
        <v>390</v>
      </c>
      <c r="D5" s="42" t="s">
        <v>391</v>
      </c>
      <c r="E5" s="12" t="s">
        <v>16</v>
      </c>
      <c r="F5" s="12">
        <v>1954</v>
      </c>
      <c r="G5" s="13" t="s">
        <v>12</v>
      </c>
      <c r="H5" s="33"/>
      <c r="I5" s="8" t="str">
        <f>VLOOKUP(B5,Tabelle2[#All],2,FALSE)</f>
        <v>SGes Wolfegg</v>
      </c>
      <c r="J5" s="8" t="str">
        <f ca="1">VLOOKUP(YEAR(TODAY())-F5,Tabelle1[#All],IF(E5="m",3,IF(E5="w",5,"fehlt")),FALSE)</f>
        <v>Seniorinnen 2</v>
      </c>
      <c r="K5" s="8" t="str">
        <f>VLOOKUP(G5,Tabelle3[#All],2,FALSE)</f>
        <v>Luftgewehr</v>
      </c>
      <c r="L5" s="10"/>
      <c r="M5" s="16"/>
      <c r="N5" s="16"/>
      <c r="O5" s="17"/>
      <c r="P5" s="16"/>
      <c r="Q5" s="16"/>
      <c r="R5" s="17"/>
    </row>
    <row r="6" spans="1:25" x14ac:dyDescent="0.3">
      <c r="A6" s="9">
        <v>5</v>
      </c>
      <c r="B6" s="12">
        <v>7422</v>
      </c>
      <c r="C6" s="44" t="s">
        <v>392</v>
      </c>
      <c r="D6" s="42" t="s">
        <v>393</v>
      </c>
      <c r="E6" s="12" t="s">
        <v>17</v>
      </c>
      <c r="F6" s="12">
        <v>1967</v>
      </c>
      <c r="G6" s="13" t="s">
        <v>12</v>
      </c>
      <c r="H6" s="33"/>
      <c r="I6" s="8" t="str">
        <f>VLOOKUP(B6,Tabelle2[#All],2,FALSE)</f>
        <v>SGes Wolfegg</v>
      </c>
      <c r="J6" s="8" t="str">
        <f ca="1">VLOOKUP(YEAR(TODAY())-F6,Tabelle1[#All],IF(E6="m",3,IF(E6="w",5,"fehlt")),FALSE)</f>
        <v>Senioren 1</v>
      </c>
      <c r="K6" s="8" t="str">
        <f>VLOOKUP(G6,Tabelle3[#All],2,FALSE)</f>
        <v>Luftgewehr</v>
      </c>
      <c r="L6" s="10"/>
      <c r="M6" s="16"/>
      <c r="N6" s="16"/>
      <c r="O6" s="17"/>
      <c r="P6" s="16"/>
      <c r="Q6" s="16"/>
      <c r="R6" s="17"/>
    </row>
    <row r="7" spans="1:25" x14ac:dyDescent="0.3">
      <c r="A7" s="9">
        <v>6</v>
      </c>
      <c r="B7" s="12">
        <v>7422</v>
      </c>
      <c r="C7" s="44" t="s">
        <v>392</v>
      </c>
      <c r="D7" s="42" t="s">
        <v>394</v>
      </c>
      <c r="E7" s="12" t="s">
        <v>16</v>
      </c>
      <c r="F7" s="12">
        <v>1963</v>
      </c>
      <c r="G7" s="13" t="s">
        <v>12</v>
      </c>
      <c r="H7" s="33"/>
      <c r="I7" s="8" t="str">
        <f>VLOOKUP(B7,Tabelle2[#All],2,FALSE)</f>
        <v>SGes Wolfegg</v>
      </c>
      <c r="J7" s="8" t="str">
        <f ca="1">VLOOKUP(YEAR(TODAY())-F7,Tabelle1[#All],IF(E7="m",3,IF(E7="w",5,"fehlt")),FALSE)</f>
        <v>Seniorinnen 1</v>
      </c>
      <c r="K7" s="8" t="str">
        <f>VLOOKUP(G7,Tabelle3[#All],2,FALSE)</f>
        <v>Luftgewehr</v>
      </c>
      <c r="L7" s="10"/>
      <c r="M7" s="16"/>
      <c r="N7" s="16"/>
      <c r="O7" s="17"/>
      <c r="P7" s="16"/>
      <c r="Q7" s="16"/>
      <c r="R7" s="17"/>
    </row>
    <row r="8" spans="1:25" x14ac:dyDescent="0.3">
      <c r="A8" s="9">
        <v>7</v>
      </c>
      <c r="B8" s="12">
        <v>7422</v>
      </c>
      <c r="C8" s="44" t="s">
        <v>395</v>
      </c>
      <c r="D8" s="42" t="s">
        <v>302</v>
      </c>
      <c r="E8" s="12" t="s">
        <v>16</v>
      </c>
      <c r="F8" s="12">
        <v>1971</v>
      </c>
      <c r="G8" s="13" t="s">
        <v>12</v>
      </c>
      <c r="H8" s="33"/>
      <c r="I8" s="8" t="str">
        <f>VLOOKUP(B8,Tabelle2[#All],2,FALSE)</f>
        <v>SGes Wolfegg</v>
      </c>
      <c r="J8" s="8" t="str">
        <f ca="1">VLOOKUP(YEAR(TODAY())-F8,Tabelle1[#All],IF(E8="m",3,IF(E8="w",5,"fehlt")),FALSE)</f>
        <v>Seniorinnen 1</v>
      </c>
      <c r="K8" s="8" t="str">
        <f>VLOOKUP(G8,Tabelle3[#All],2,FALSE)</f>
        <v>Luftgewehr</v>
      </c>
      <c r="L8" s="10"/>
      <c r="M8" s="16"/>
      <c r="N8" s="16"/>
      <c r="O8" s="17"/>
      <c r="P8" s="16"/>
      <c r="Q8" s="16"/>
      <c r="R8" s="17"/>
    </row>
    <row r="9" spans="1:25" ht="16.5" customHeight="1" x14ac:dyDescent="0.3">
      <c r="A9" s="9">
        <v>8</v>
      </c>
      <c r="B9" s="12">
        <v>7422</v>
      </c>
      <c r="C9" s="44" t="s">
        <v>331</v>
      </c>
      <c r="D9" s="42" t="s">
        <v>262</v>
      </c>
      <c r="E9" s="12" t="s">
        <v>17</v>
      </c>
      <c r="F9" s="12">
        <v>1944</v>
      </c>
      <c r="G9" s="13" t="s">
        <v>15</v>
      </c>
      <c r="H9" s="33"/>
      <c r="I9" s="8" t="str">
        <f>VLOOKUP(B9,Tabelle2[#All],2,FALSE)</f>
        <v>SGes Wolfegg</v>
      </c>
      <c r="J9" s="8" t="str">
        <f ca="1">VLOOKUP(YEAR(TODAY())-F9,Tabelle1[#All],IF(E9="m",3,IF(E9="w",5,"fehlt")),FALSE)</f>
        <v>Senioren 5</v>
      </c>
      <c r="K9" s="8" t="str">
        <f>VLOOKUP(G9,Tabelle3[#All],2,FALSE)</f>
        <v>Luftpistole</v>
      </c>
      <c r="L9" s="10"/>
      <c r="M9" s="16"/>
      <c r="N9" s="16"/>
      <c r="O9" s="17"/>
      <c r="P9" s="16"/>
      <c r="Q9" s="16"/>
      <c r="R9" s="17"/>
    </row>
    <row r="10" spans="1:25" x14ac:dyDescent="0.3">
      <c r="A10" s="9">
        <v>9</v>
      </c>
      <c r="B10" s="12">
        <v>7811</v>
      </c>
      <c r="C10" s="42" t="s">
        <v>286</v>
      </c>
      <c r="D10" s="42" t="s">
        <v>287</v>
      </c>
      <c r="E10" s="12" t="s">
        <v>17</v>
      </c>
      <c r="F10" s="12">
        <v>1969</v>
      </c>
      <c r="G10" s="13" t="s">
        <v>12</v>
      </c>
      <c r="H10" s="12">
        <v>1</v>
      </c>
      <c r="I10" s="8" t="str">
        <f>VLOOKUP(B10,Tabelle2[#All],2,FALSE)</f>
        <v>SGi Isny</v>
      </c>
      <c r="J10" s="8" t="str">
        <f ca="1">VLOOKUP(YEAR(TODAY())-F10,Tabelle1[#All],IF(E10="m",3,IF(E10="w",5,"fehlt")),FALSE)</f>
        <v>Senioren 1</v>
      </c>
      <c r="K10" s="8" t="str">
        <f>VLOOKUP(G10,Tabelle3[#All],2,FALSE)</f>
        <v>Luftgewehr</v>
      </c>
      <c r="L10" s="10"/>
      <c r="M10" s="16"/>
      <c r="N10" s="16"/>
      <c r="O10" s="17"/>
      <c r="P10" s="16"/>
      <c r="Q10" s="16"/>
      <c r="R10" s="17"/>
    </row>
    <row r="11" spans="1:25" x14ac:dyDescent="0.3">
      <c r="A11" s="9">
        <v>10</v>
      </c>
      <c r="B11" s="12">
        <v>7811</v>
      </c>
      <c r="C11" s="42" t="s">
        <v>288</v>
      </c>
      <c r="D11" s="42" t="s">
        <v>289</v>
      </c>
      <c r="E11" s="12" t="s">
        <v>17</v>
      </c>
      <c r="F11" s="12">
        <v>1944</v>
      </c>
      <c r="G11" s="13" t="s">
        <v>12</v>
      </c>
      <c r="H11" s="12">
        <v>1</v>
      </c>
      <c r="I11" s="8" t="str">
        <f>VLOOKUP(B11,Tabelle2[#All],2,FALSE)</f>
        <v>SGi Isny</v>
      </c>
      <c r="J11" s="8" t="str">
        <f ca="1">VLOOKUP(YEAR(TODAY())-F11,Tabelle1[#All],IF(E11="m",3,IF(E11="w",5,"fehlt")),FALSE)</f>
        <v>Senioren 5</v>
      </c>
      <c r="K11" s="8" t="str">
        <f>VLOOKUP(G11,Tabelle3[#All],2,FALSE)</f>
        <v>Luftgewehr</v>
      </c>
      <c r="L11" s="10"/>
      <c r="M11" s="16"/>
      <c r="N11" s="16"/>
      <c r="O11" s="17"/>
      <c r="P11" s="16"/>
      <c r="Q11" s="16"/>
      <c r="R11" s="17"/>
    </row>
    <row r="12" spans="1:25" x14ac:dyDescent="0.3">
      <c r="A12" s="9">
        <v>11</v>
      </c>
      <c r="B12" s="12">
        <v>7811</v>
      </c>
      <c r="C12" s="42" t="s">
        <v>298</v>
      </c>
      <c r="D12" s="42" t="s">
        <v>299</v>
      </c>
      <c r="E12" s="12" t="s">
        <v>17</v>
      </c>
      <c r="F12" s="12">
        <v>1956</v>
      </c>
      <c r="G12" s="13" t="s">
        <v>12</v>
      </c>
      <c r="H12" s="12">
        <v>1</v>
      </c>
      <c r="I12" s="8" t="str">
        <f>VLOOKUP(B12,Tabelle2[#All],2,FALSE)</f>
        <v>SGi Isny</v>
      </c>
      <c r="J12" s="8" t="str">
        <f ca="1">VLOOKUP(YEAR(TODAY())-F12,Tabelle1[#All],IF(E12="m",3,IF(E12="w",5,"fehlt")),FALSE)</f>
        <v>Senioren 3</v>
      </c>
      <c r="K12" s="8" t="str">
        <f>VLOOKUP(G12,Tabelle3[#All],2,FALSE)</f>
        <v>Luftgewehr</v>
      </c>
      <c r="L12" s="10"/>
      <c r="M12" s="16"/>
      <c r="N12" s="16"/>
      <c r="O12" s="17"/>
      <c r="P12" s="16"/>
      <c r="Q12" s="16"/>
      <c r="R12" s="17"/>
    </row>
    <row r="13" spans="1:25" x14ac:dyDescent="0.3">
      <c r="A13" s="9">
        <v>12</v>
      </c>
      <c r="B13" s="12">
        <v>7811</v>
      </c>
      <c r="C13" s="42" t="s">
        <v>292</v>
      </c>
      <c r="D13" s="42" t="s">
        <v>293</v>
      </c>
      <c r="E13" s="12" t="s">
        <v>17</v>
      </c>
      <c r="F13" s="12">
        <v>1956</v>
      </c>
      <c r="G13" s="13" t="s">
        <v>12</v>
      </c>
      <c r="H13" s="12"/>
      <c r="I13" s="8" t="str">
        <f>VLOOKUP(B13,Tabelle2[#All],2,FALSE)</f>
        <v>SGi Isny</v>
      </c>
      <c r="J13" s="8" t="str">
        <f ca="1">VLOOKUP(YEAR(TODAY())-F13,Tabelle1[#All],IF(E13="m",3,IF(E13="w",5,"fehlt")),FALSE)</f>
        <v>Senioren 3</v>
      </c>
      <c r="K13" s="8" t="str">
        <f>VLOOKUP(G13,Tabelle3[#All],2,FALSE)</f>
        <v>Luftgewehr</v>
      </c>
      <c r="L13" s="10"/>
      <c r="M13" s="16"/>
      <c r="N13" s="16"/>
      <c r="O13" s="17"/>
      <c r="P13" s="16"/>
      <c r="Q13" s="16"/>
      <c r="R13" s="17"/>
    </row>
    <row r="14" spans="1:25" x14ac:dyDescent="0.3">
      <c r="A14" s="9">
        <v>13</v>
      </c>
      <c r="B14" s="12">
        <v>7811</v>
      </c>
      <c r="C14" s="42" t="s">
        <v>329</v>
      </c>
      <c r="D14" s="42" t="s">
        <v>258</v>
      </c>
      <c r="E14" s="12" t="s">
        <v>17</v>
      </c>
      <c r="F14" s="12">
        <v>1960</v>
      </c>
      <c r="G14" s="13" t="s">
        <v>12</v>
      </c>
      <c r="H14" s="12">
        <v>2</v>
      </c>
      <c r="I14" s="8" t="str">
        <f>VLOOKUP(B14,Tabelle2[#All],2,FALSE)</f>
        <v>SGi Isny</v>
      </c>
      <c r="J14" s="8" t="str">
        <f ca="1">VLOOKUP(YEAR(TODAY())-F14,Tabelle1[#All],IF(E14="m",3,IF(E14="w",5,"fehlt")),FALSE)</f>
        <v>Senioren 2</v>
      </c>
      <c r="K14" s="8" t="str">
        <f>VLOOKUP(G14,Tabelle3[#All],2,FALSE)</f>
        <v>Luftgewehr</v>
      </c>
      <c r="L14" s="10"/>
      <c r="M14" s="16"/>
      <c r="N14" s="16"/>
      <c r="O14" s="17"/>
      <c r="P14" s="16"/>
      <c r="Q14" s="16"/>
      <c r="R14" s="17"/>
    </row>
    <row r="15" spans="1:25" x14ac:dyDescent="0.3">
      <c r="A15" s="9">
        <v>14</v>
      </c>
      <c r="B15" s="12">
        <v>7811</v>
      </c>
      <c r="C15" s="42" t="s">
        <v>290</v>
      </c>
      <c r="D15" s="42" t="s">
        <v>291</v>
      </c>
      <c r="E15" s="12" t="s">
        <v>17</v>
      </c>
      <c r="F15" s="12">
        <v>1946</v>
      </c>
      <c r="G15" s="13" t="s">
        <v>12</v>
      </c>
      <c r="H15" s="12">
        <v>2</v>
      </c>
      <c r="I15" s="8" t="str">
        <f>VLOOKUP(B15,Tabelle2[#All],2,FALSE)</f>
        <v>SGi Isny</v>
      </c>
      <c r="J15" s="8" t="str">
        <f ca="1">VLOOKUP(YEAR(TODAY())-F15,Tabelle1[#All],IF(E15="m",3,IF(E15="w",5,"fehlt")),FALSE)</f>
        <v>Senioren 5</v>
      </c>
      <c r="K15" s="8" t="str">
        <f>VLOOKUP(G15,Tabelle3[#All],2,FALSE)</f>
        <v>Luftgewehr</v>
      </c>
      <c r="L15" s="10"/>
      <c r="M15" s="16"/>
      <c r="N15" s="16"/>
      <c r="O15" s="17"/>
      <c r="P15" s="16"/>
      <c r="Q15" s="16"/>
      <c r="R15" s="17"/>
    </row>
    <row r="16" spans="1:25" x14ac:dyDescent="0.3">
      <c r="A16" s="9">
        <v>15</v>
      </c>
      <c r="B16" s="12">
        <v>7811</v>
      </c>
      <c r="C16" s="42" t="s">
        <v>294</v>
      </c>
      <c r="D16" s="42" t="s">
        <v>295</v>
      </c>
      <c r="E16" s="12" t="s">
        <v>16</v>
      </c>
      <c r="F16" s="12">
        <v>1950</v>
      </c>
      <c r="G16" s="13" t="s">
        <v>12</v>
      </c>
      <c r="H16" s="12">
        <v>2</v>
      </c>
      <c r="I16" s="8" t="str">
        <f>VLOOKUP(B16,Tabelle2[#All],2,FALSE)</f>
        <v>SGi Isny</v>
      </c>
      <c r="J16" s="8" t="str">
        <f ca="1">VLOOKUP(YEAR(TODAY())-F16,Tabelle1[#All],IF(E16="m",3,IF(E16="w",5,"fehlt")),FALSE)</f>
        <v>Seniorinnen 2</v>
      </c>
      <c r="K16" s="8" t="str">
        <f>VLOOKUP(G16,Tabelle3[#All],2,FALSE)</f>
        <v>Luftgewehr</v>
      </c>
      <c r="L16" s="10"/>
      <c r="M16" s="16"/>
      <c r="N16" s="16"/>
      <c r="O16" s="17"/>
      <c r="P16" s="16"/>
      <c r="Q16" s="16"/>
      <c r="R16" s="17"/>
    </row>
    <row r="17" spans="1:18" x14ac:dyDescent="0.3">
      <c r="A17" s="9">
        <v>16</v>
      </c>
      <c r="B17" s="12">
        <v>7811</v>
      </c>
      <c r="C17" s="42" t="s">
        <v>296</v>
      </c>
      <c r="D17" s="42" t="s">
        <v>297</v>
      </c>
      <c r="E17" s="12" t="s">
        <v>17</v>
      </c>
      <c r="F17" s="12">
        <v>1963</v>
      </c>
      <c r="G17" s="13" t="s">
        <v>12</v>
      </c>
      <c r="H17" s="12"/>
      <c r="I17" s="8" t="str">
        <f>VLOOKUP(B17,Tabelle2[#All],2,FALSE)</f>
        <v>SGi Isny</v>
      </c>
      <c r="J17" s="8" t="str">
        <f ca="1">VLOOKUP(YEAR(TODAY())-F17,Tabelle1[#All],IF(E17="m",3,IF(E17="w",5,"fehlt")),FALSE)</f>
        <v>Senioren 2</v>
      </c>
      <c r="K17" s="8" t="str">
        <f>VLOOKUP(G17,Tabelle3[#All],2,FALSE)</f>
        <v>Luftgewehr</v>
      </c>
      <c r="L17" s="10"/>
      <c r="M17" s="16"/>
      <c r="N17" s="16"/>
      <c r="O17" s="17"/>
      <c r="P17" s="16"/>
      <c r="Q17" s="16"/>
      <c r="R17" s="17"/>
    </row>
    <row r="18" spans="1:18" x14ac:dyDescent="0.3">
      <c r="A18" s="9">
        <v>17</v>
      </c>
      <c r="B18" s="12">
        <v>7811</v>
      </c>
      <c r="C18" s="42" t="s">
        <v>290</v>
      </c>
      <c r="D18" s="42" t="s">
        <v>291</v>
      </c>
      <c r="E18" s="12" t="s">
        <v>17</v>
      </c>
      <c r="F18" s="12">
        <v>1946</v>
      </c>
      <c r="G18" s="13" t="s">
        <v>15</v>
      </c>
      <c r="H18" s="12">
        <v>1</v>
      </c>
      <c r="I18" s="8" t="str">
        <f>VLOOKUP(B18,Tabelle2[#All],2,FALSE)</f>
        <v>SGi Isny</v>
      </c>
      <c r="J18" s="8" t="str">
        <f ca="1">VLOOKUP(YEAR(TODAY())-F18,Tabelle1[#All],IF(E18="m",3,IF(E18="w",5,"fehlt")),FALSE)</f>
        <v>Senioren 5</v>
      </c>
      <c r="K18" s="8" t="str">
        <f>VLOOKUP(G18,Tabelle3[#All],2,FALSE)</f>
        <v>Luftpistole</v>
      </c>
      <c r="L18" s="10"/>
      <c r="M18" s="16"/>
      <c r="N18" s="16"/>
      <c r="O18" s="17"/>
      <c r="P18" s="16"/>
      <c r="Q18" s="16"/>
      <c r="R18" s="17"/>
    </row>
    <row r="19" spans="1:18" x14ac:dyDescent="0.3">
      <c r="A19" s="9">
        <v>18</v>
      </c>
      <c r="B19" s="12">
        <v>7811</v>
      </c>
      <c r="C19" s="42" t="s">
        <v>288</v>
      </c>
      <c r="D19" s="42" t="s">
        <v>289</v>
      </c>
      <c r="E19" s="12" t="s">
        <v>17</v>
      </c>
      <c r="F19" s="12">
        <v>1944</v>
      </c>
      <c r="G19" s="13" t="s">
        <v>15</v>
      </c>
      <c r="H19" s="12">
        <v>1</v>
      </c>
      <c r="I19" s="8" t="str">
        <f>VLOOKUP(B19,Tabelle2[#All],2,FALSE)</f>
        <v>SGi Isny</v>
      </c>
      <c r="J19" s="8" t="str">
        <f ca="1">VLOOKUP(YEAR(TODAY())-F19,Tabelle1[#All],IF(E19="m",3,IF(E19="w",5,"fehlt")),FALSE)</f>
        <v>Senioren 5</v>
      </c>
      <c r="K19" s="8" t="str">
        <f>VLOOKUP(G19,Tabelle3[#All],2,FALSE)</f>
        <v>Luftpistole</v>
      </c>
      <c r="L19" s="10"/>
      <c r="M19" s="16"/>
      <c r="N19" s="16"/>
      <c r="O19" s="17"/>
      <c r="P19" s="16"/>
      <c r="Q19" s="16"/>
      <c r="R19" s="17"/>
    </row>
    <row r="20" spans="1:18" x14ac:dyDescent="0.3">
      <c r="A20" s="9">
        <v>19</v>
      </c>
      <c r="B20" s="12">
        <v>7811</v>
      </c>
      <c r="C20" s="42" t="s">
        <v>298</v>
      </c>
      <c r="D20" s="42" t="s">
        <v>299</v>
      </c>
      <c r="E20" s="12" t="s">
        <v>17</v>
      </c>
      <c r="F20" s="12">
        <v>1956</v>
      </c>
      <c r="G20" s="13" t="s">
        <v>15</v>
      </c>
      <c r="H20" s="12">
        <v>1</v>
      </c>
      <c r="I20" s="8" t="str">
        <f>VLOOKUP(B20,Tabelle2[#All],2,FALSE)</f>
        <v>SGi Isny</v>
      </c>
      <c r="J20" s="8" t="str">
        <f ca="1">VLOOKUP(YEAR(TODAY())-F20,Tabelle1[#All],IF(E20="m",3,IF(E20="w",5,"fehlt")),FALSE)</f>
        <v>Senioren 3</v>
      </c>
      <c r="K20" s="8" t="str">
        <f>VLOOKUP(G20,Tabelle3[#All],2,FALSE)</f>
        <v>Luftpistole</v>
      </c>
      <c r="L20" s="10"/>
      <c r="M20" s="16"/>
      <c r="N20" s="16"/>
      <c r="O20" s="17"/>
      <c r="P20" s="16"/>
      <c r="Q20" s="16"/>
      <c r="R20" s="17"/>
    </row>
    <row r="21" spans="1:18" x14ac:dyDescent="0.3">
      <c r="A21" s="9">
        <v>20</v>
      </c>
      <c r="B21" s="12">
        <v>7811</v>
      </c>
      <c r="C21" s="42" t="s">
        <v>286</v>
      </c>
      <c r="D21" s="42" t="s">
        <v>300</v>
      </c>
      <c r="E21" s="12" t="s">
        <v>17</v>
      </c>
      <c r="F21" s="12">
        <v>1942</v>
      </c>
      <c r="G21" s="13" t="s">
        <v>15</v>
      </c>
      <c r="H21" s="12"/>
      <c r="I21" s="8" t="str">
        <f>VLOOKUP(B21,Tabelle2[#All],2,FALSE)</f>
        <v>SGi Isny</v>
      </c>
      <c r="J21" s="8" t="str">
        <f ca="1">VLOOKUP(YEAR(TODAY())-F21,Tabelle1[#All],IF(E21="m",3,IF(E21="w",5,"fehlt")),FALSE)</f>
        <v>Senioren 6</v>
      </c>
      <c r="K21" s="8" t="str">
        <f>VLOOKUP(G21,Tabelle3[#All],2,FALSE)</f>
        <v>Luftpistole</v>
      </c>
      <c r="L21" s="10"/>
      <c r="M21" s="16"/>
      <c r="N21" s="16"/>
      <c r="O21" s="17"/>
      <c r="P21" s="16"/>
      <c r="Q21" s="16"/>
      <c r="R21" s="17"/>
    </row>
    <row r="22" spans="1:18" x14ac:dyDescent="0.3">
      <c r="A22" s="9">
        <v>21</v>
      </c>
      <c r="B22" s="12">
        <v>7413</v>
      </c>
      <c r="C22" s="42" t="s">
        <v>396</v>
      </c>
      <c r="D22" s="42" t="s">
        <v>293</v>
      </c>
      <c r="E22" s="12" t="s">
        <v>17</v>
      </c>
      <c r="F22" s="12">
        <v>1947</v>
      </c>
      <c r="G22" s="13" t="s">
        <v>12</v>
      </c>
      <c r="H22" s="12">
        <v>1</v>
      </c>
      <c r="I22" s="8" t="str">
        <f>VLOOKUP(B22,Tabelle2[#All],2,FALSE)</f>
        <v>ZSGes Ravensburg</v>
      </c>
      <c r="J22" s="8" t="str">
        <f ca="1">VLOOKUP(YEAR(TODAY())-F22,Tabelle1[#All],IF(E22="m",3,IF(E22="w",5,"fehlt")),FALSE)</f>
        <v>Senioren 5</v>
      </c>
      <c r="K22" s="8" t="str">
        <f>VLOOKUP(G22,Tabelle3[#All],2,FALSE)</f>
        <v>Luftgewehr</v>
      </c>
      <c r="L22" s="10"/>
      <c r="M22" s="16"/>
      <c r="N22" s="16"/>
      <c r="O22" s="17"/>
      <c r="P22" s="16"/>
      <c r="Q22" s="16"/>
      <c r="R22" s="16"/>
    </row>
    <row r="23" spans="1:18" x14ac:dyDescent="0.3">
      <c r="A23" s="9">
        <v>22</v>
      </c>
      <c r="B23" s="12">
        <v>7413</v>
      </c>
      <c r="C23" s="42" t="s">
        <v>397</v>
      </c>
      <c r="D23" s="42" t="s">
        <v>316</v>
      </c>
      <c r="E23" s="12" t="s">
        <v>17</v>
      </c>
      <c r="F23" s="12">
        <v>1941</v>
      </c>
      <c r="G23" s="13" t="s">
        <v>12</v>
      </c>
      <c r="H23" s="12">
        <v>1</v>
      </c>
      <c r="I23" s="8" t="str">
        <f>VLOOKUP(B23,Tabelle2[#All],2,FALSE)</f>
        <v>ZSGes Ravensburg</v>
      </c>
      <c r="J23" s="8" t="str">
        <f ca="1">VLOOKUP(YEAR(TODAY())-F23,Tabelle1[#All],IF(E23="m",3,IF(E23="w",5,"fehlt")),FALSE)</f>
        <v>Senioren 6</v>
      </c>
      <c r="K23" s="8" t="str">
        <f>VLOOKUP(G23,Tabelle3[#All],2,FALSE)</f>
        <v>Luftgewehr</v>
      </c>
      <c r="L23" s="10"/>
      <c r="M23" s="16"/>
      <c r="N23" s="16"/>
      <c r="O23" s="16"/>
      <c r="P23" s="16"/>
      <c r="Q23" s="16"/>
      <c r="R23" s="16"/>
    </row>
    <row r="24" spans="1:18" x14ac:dyDescent="0.3">
      <c r="A24" s="9">
        <v>23</v>
      </c>
      <c r="B24" s="12">
        <v>7413</v>
      </c>
      <c r="C24" s="42" t="s">
        <v>398</v>
      </c>
      <c r="D24" s="42" t="s">
        <v>399</v>
      </c>
      <c r="E24" s="12" t="s">
        <v>17</v>
      </c>
      <c r="F24" s="12">
        <v>1940</v>
      </c>
      <c r="G24" s="13" t="s">
        <v>12</v>
      </c>
      <c r="H24" s="12">
        <v>1</v>
      </c>
      <c r="I24" s="8" t="str">
        <f>VLOOKUP(B24,Tabelle2[#All],2,FALSE)</f>
        <v>ZSGes Ravensburg</v>
      </c>
      <c r="J24" s="8" t="str">
        <f ca="1">VLOOKUP(YEAR(TODAY())-F24,Tabelle1[#All],IF(E24="m",3,IF(E24="w",5,"fehlt")),FALSE)</f>
        <v>Senioren 6</v>
      </c>
      <c r="K24" s="8" t="str">
        <f>VLOOKUP(G24,Tabelle3[#All],2,FALSE)</f>
        <v>Luftgewehr</v>
      </c>
      <c r="L24" s="10"/>
      <c r="M24" s="16"/>
      <c r="N24" s="16"/>
      <c r="O24" s="16"/>
      <c r="P24" s="16"/>
      <c r="Q24" s="16"/>
      <c r="R24" s="16"/>
    </row>
    <row r="25" spans="1:18" x14ac:dyDescent="0.3">
      <c r="A25" s="9">
        <v>24</v>
      </c>
      <c r="B25" s="32"/>
      <c r="C25" s="43"/>
      <c r="D25" s="32"/>
      <c r="E25" s="32"/>
      <c r="F25" s="32"/>
      <c r="G25" s="34"/>
      <c r="H25" s="32"/>
      <c r="I25" s="8" t="e">
        <f>VLOOKUP(B25,Tabelle2[#All],2,FALSE)</f>
        <v>#N/A</v>
      </c>
      <c r="J25" s="8" t="e">
        <f ca="1">VLOOKUP(YEAR(TODAY())-F25,Tabelle1[#All],IF(E25="m",3,IF(E25="w",5,"fehlt")),FALSE)</f>
        <v>#VALUE!</v>
      </c>
      <c r="K25" s="8" t="e">
        <f>VLOOKUP(G25,Tabelle3[#All],2,FALSE)</f>
        <v>#N/A</v>
      </c>
      <c r="L25" s="10"/>
      <c r="M25" s="16"/>
      <c r="N25" s="16"/>
      <c r="O25" s="16"/>
      <c r="P25" s="16"/>
      <c r="Q25" s="16"/>
      <c r="R25" s="16"/>
    </row>
    <row r="26" spans="1:18" x14ac:dyDescent="0.3">
      <c r="A26" s="9">
        <v>25</v>
      </c>
      <c r="B26" s="32"/>
      <c r="C26" s="43"/>
      <c r="D26" s="32"/>
      <c r="E26" s="32"/>
      <c r="F26" s="32"/>
      <c r="G26" s="34"/>
      <c r="H26" s="32"/>
      <c r="I26" s="8" t="e">
        <f>VLOOKUP(B26,Tabelle2[#All],2,FALSE)</f>
        <v>#N/A</v>
      </c>
      <c r="J26" s="8" t="e">
        <f ca="1">VLOOKUP(YEAR(TODAY())-F26,Tabelle1[#All],IF(E26="m",3,IF(E26="w",5,"fehlt")),FALSE)</f>
        <v>#VALUE!</v>
      </c>
      <c r="K26" s="8" t="e">
        <f>VLOOKUP(G26,Tabelle3[#All],2,FALSE)</f>
        <v>#N/A</v>
      </c>
      <c r="L26" s="10"/>
      <c r="M26" s="16"/>
      <c r="N26" s="16"/>
      <c r="O26" s="16"/>
      <c r="P26" s="16"/>
      <c r="Q26" s="16"/>
      <c r="R26" s="16"/>
    </row>
    <row r="27" spans="1:18" x14ac:dyDescent="0.3">
      <c r="A27" s="9">
        <v>26</v>
      </c>
      <c r="B27" s="32"/>
      <c r="C27" s="43"/>
      <c r="D27" s="32"/>
      <c r="E27" s="32"/>
      <c r="F27" s="32"/>
      <c r="G27" s="34"/>
      <c r="H27" s="32"/>
      <c r="I27" s="8" t="e">
        <f>VLOOKUP(B27,Tabelle2[#All],2,FALSE)</f>
        <v>#N/A</v>
      </c>
      <c r="J27" s="8" t="e">
        <f ca="1">VLOOKUP(YEAR(TODAY())-F27,Tabelle1[#All],IF(E27="m",3,IF(E27="w",5,"fehlt")),FALSE)</f>
        <v>#VALUE!</v>
      </c>
      <c r="K27" s="8" t="e">
        <f>VLOOKUP(G27,Tabelle3[#All],2,FALSE)</f>
        <v>#N/A</v>
      </c>
      <c r="L27" s="10"/>
      <c r="M27" s="16"/>
      <c r="N27" s="16"/>
      <c r="O27" s="16"/>
      <c r="P27" s="16"/>
      <c r="Q27" s="16"/>
      <c r="R27" s="16"/>
    </row>
    <row r="28" spans="1:18" x14ac:dyDescent="0.3">
      <c r="A28" s="9">
        <v>27</v>
      </c>
      <c r="B28" s="32"/>
      <c r="C28" s="43"/>
      <c r="D28" s="32"/>
      <c r="E28" s="32"/>
      <c r="F28" s="32"/>
      <c r="G28" s="34"/>
      <c r="H28" s="32"/>
      <c r="I28" s="8" t="e">
        <f>VLOOKUP(B28,Tabelle2[#All],2,FALSE)</f>
        <v>#N/A</v>
      </c>
      <c r="J28" s="8" t="e">
        <f ca="1">VLOOKUP(YEAR(TODAY())-F28,Tabelle1[#All],IF(E28="m",3,IF(E28="w",5,"fehlt")),FALSE)</f>
        <v>#VALUE!</v>
      </c>
      <c r="K28" s="8" t="e">
        <f>VLOOKUP(G28,Tabelle3[#All],2,FALSE)</f>
        <v>#N/A</v>
      </c>
      <c r="L28" s="10"/>
      <c r="M28" s="16"/>
      <c r="N28" s="16"/>
      <c r="O28" s="16"/>
      <c r="P28" s="16"/>
      <c r="Q28" s="16"/>
      <c r="R28" s="16"/>
    </row>
    <row r="29" spans="1:18" x14ac:dyDescent="0.3">
      <c r="A29" s="9">
        <v>28</v>
      </c>
      <c r="B29" s="32"/>
      <c r="C29" s="43"/>
      <c r="D29" s="32"/>
      <c r="E29" s="32"/>
      <c r="F29" s="32"/>
      <c r="G29" s="34"/>
      <c r="H29" s="32"/>
      <c r="I29" s="8" t="e">
        <f>VLOOKUP(B29,Tabelle2[#All],2,FALSE)</f>
        <v>#N/A</v>
      </c>
      <c r="J29" s="8" t="e">
        <f ca="1">VLOOKUP(YEAR(TODAY())-F29,Tabelle1[#All],IF(E29="m",3,IF(E29="w",5,"fehlt")),FALSE)</f>
        <v>#VALUE!</v>
      </c>
      <c r="K29" s="8" t="e">
        <f>VLOOKUP(G29,Tabelle3[#All],2,FALSE)</f>
        <v>#N/A</v>
      </c>
      <c r="L29" s="10"/>
      <c r="M29" s="16"/>
      <c r="N29" s="16"/>
      <c r="O29" s="16"/>
      <c r="P29" s="16"/>
      <c r="Q29" s="16"/>
      <c r="R29" s="16"/>
    </row>
    <row r="30" spans="1:18" x14ac:dyDescent="0.3">
      <c r="A30" s="9">
        <v>29</v>
      </c>
      <c r="B30" s="32"/>
      <c r="C30" s="43"/>
      <c r="D30" s="32"/>
      <c r="E30" s="32"/>
      <c r="F30" s="32"/>
      <c r="G30" s="34"/>
      <c r="H30" s="32"/>
      <c r="I30" s="8" t="e">
        <f>VLOOKUP(B30,Tabelle2[#All],2,FALSE)</f>
        <v>#N/A</v>
      </c>
      <c r="J30" s="8" t="e">
        <f ca="1">VLOOKUP(YEAR(TODAY())-F30,Tabelle1[#All],IF(E30="m",3,IF(E30="w",5,"fehlt")),FALSE)</f>
        <v>#VALUE!</v>
      </c>
      <c r="K30" s="8" t="e">
        <f>VLOOKUP(G30,Tabelle3[#All],2,FALSE)</f>
        <v>#N/A</v>
      </c>
      <c r="L30" s="10"/>
      <c r="M30" s="16"/>
      <c r="N30" s="16"/>
      <c r="O30" s="16"/>
      <c r="P30" s="16"/>
      <c r="Q30" s="16"/>
      <c r="R30" s="16"/>
    </row>
    <row r="31" spans="1:18" x14ac:dyDescent="0.3">
      <c r="A31" s="9">
        <v>30</v>
      </c>
      <c r="B31" s="32"/>
      <c r="C31" s="43"/>
      <c r="D31" s="32"/>
      <c r="E31" s="32"/>
      <c r="F31" s="32"/>
      <c r="G31" s="34"/>
      <c r="H31" s="32"/>
      <c r="I31" s="8" t="e">
        <f>VLOOKUP(B31,Tabelle2[#All],2,FALSE)</f>
        <v>#N/A</v>
      </c>
      <c r="J31" s="8" t="e">
        <f ca="1">VLOOKUP(YEAR(TODAY())-F31,Tabelle1[#All],IF(E31="m",3,IF(E31="w",5,"fehlt")),FALSE)</f>
        <v>#VALUE!</v>
      </c>
      <c r="K31" s="8" t="e">
        <f>VLOOKUP(G31,Tabelle3[#All],2,FALSE)</f>
        <v>#N/A</v>
      </c>
      <c r="L31" s="10"/>
      <c r="M31" s="16"/>
      <c r="N31" s="16"/>
      <c r="O31" s="16"/>
      <c r="P31" s="16"/>
      <c r="Q31" s="16"/>
      <c r="R31" s="16"/>
    </row>
    <row r="32" spans="1:18" x14ac:dyDescent="0.3">
      <c r="A32" s="9">
        <v>31</v>
      </c>
      <c r="B32" s="32"/>
      <c r="C32" s="43"/>
      <c r="D32" s="32"/>
      <c r="E32" s="32"/>
      <c r="F32" s="32"/>
      <c r="G32" s="34"/>
      <c r="H32" s="32"/>
      <c r="I32" s="8" t="e">
        <f>VLOOKUP(B32,Tabelle2[#All],2,FALSE)</f>
        <v>#N/A</v>
      </c>
      <c r="J32" s="8" t="e">
        <f ca="1">VLOOKUP(YEAR(TODAY())-F32,Tabelle1[#All],IF(E32="m",3,IF(E32="w",5,"fehlt")),FALSE)</f>
        <v>#VALUE!</v>
      </c>
      <c r="K32" s="8" t="e">
        <f>VLOOKUP(G32,Tabelle3[#All],2,FALSE)</f>
        <v>#N/A</v>
      </c>
      <c r="L32" s="10"/>
      <c r="M32" s="16"/>
      <c r="N32" s="16"/>
      <c r="O32" s="16"/>
      <c r="P32" s="16"/>
      <c r="Q32" s="16"/>
      <c r="R32" s="16"/>
    </row>
    <row r="33" spans="1:19" x14ac:dyDescent="0.3">
      <c r="A33" s="9">
        <v>32</v>
      </c>
      <c r="B33" s="32"/>
      <c r="C33" s="43"/>
      <c r="D33" s="32"/>
      <c r="E33" s="32"/>
      <c r="F33" s="32"/>
      <c r="G33" s="32"/>
      <c r="H33" s="32"/>
      <c r="I33" s="8" t="e">
        <f>VLOOKUP(B33,Tabelle2[#All],2,FALSE)</f>
        <v>#N/A</v>
      </c>
      <c r="J33" s="8" t="e">
        <f ca="1">VLOOKUP(YEAR(TODAY())-F33,Tabelle1[#All],IF(E33="m",3,IF(E33="w",5,"fehlt")),FALSE)</f>
        <v>#VALUE!</v>
      </c>
      <c r="K33" s="8" t="e">
        <f>VLOOKUP(G33,Tabelle3[#All],2,FALSE)</f>
        <v>#N/A</v>
      </c>
      <c r="L33" s="10"/>
      <c r="M33" s="16"/>
      <c r="N33" s="16"/>
      <c r="O33" s="16"/>
      <c r="P33" s="16"/>
      <c r="Q33" s="16"/>
      <c r="R33" s="16"/>
    </row>
    <row r="34" spans="1:19" x14ac:dyDescent="0.3">
      <c r="A34" s="9">
        <v>33</v>
      </c>
      <c r="B34" s="32"/>
      <c r="C34" s="43"/>
      <c r="D34" s="32"/>
      <c r="E34" s="32"/>
      <c r="F34" s="32"/>
      <c r="G34" s="32"/>
      <c r="H34" s="32"/>
      <c r="I34" s="8" t="e">
        <f>VLOOKUP(B34,Tabelle2[#All],2,FALSE)</f>
        <v>#N/A</v>
      </c>
      <c r="J34" s="8" t="e">
        <f ca="1">VLOOKUP(YEAR(TODAY())-F34,Tabelle1[#All],IF(E34="m",3,IF(E34="w",5,"fehlt")),FALSE)</f>
        <v>#VALUE!</v>
      </c>
      <c r="K34" s="8" t="e">
        <f>VLOOKUP(G34,Tabelle3[#All],2,FALSE)</f>
        <v>#N/A</v>
      </c>
      <c r="L34" s="10"/>
      <c r="M34" s="16"/>
      <c r="N34" s="16"/>
      <c r="O34" s="16"/>
      <c r="P34" s="16"/>
      <c r="Q34" s="16"/>
      <c r="R34" s="16"/>
    </row>
    <row r="35" spans="1:19" x14ac:dyDescent="0.3">
      <c r="A35" s="9">
        <v>34</v>
      </c>
      <c r="B35" s="32"/>
      <c r="C35" s="43"/>
      <c r="D35" s="32"/>
      <c r="E35" s="32"/>
      <c r="F35" s="32"/>
      <c r="G35" s="32"/>
      <c r="H35" s="32"/>
      <c r="I35" s="8" t="e">
        <f>VLOOKUP(B35,Tabelle2[#All],2,FALSE)</f>
        <v>#N/A</v>
      </c>
      <c r="J35" s="8" t="e">
        <f ca="1">VLOOKUP(YEAR(TODAY())-F35,Tabelle1[#All],IF(E35="m",3,IF(E35="w",5,"fehlt")),FALSE)</f>
        <v>#VALUE!</v>
      </c>
      <c r="K35" s="8" t="e">
        <f>VLOOKUP(G35,Tabelle3[#All],2,FALSE)</f>
        <v>#N/A</v>
      </c>
      <c r="L35" s="10"/>
      <c r="M35" s="16"/>
      <c r="N35" s="16"/>
      <c r="O35" s="16"/>
      <c r="P35" s="16"/>
      <c r="Q35" s="16"/>
      <c r="R35" s="16"/>
    </row>
    <row r="36" spans="1:19" x14ac:dyDescent="0.3">
      <c r="A36" s="9">
        <v>35</v>
      </c>
      <c r="B36" s="32"/>
      <c r="C36" s="43"/>
      <c r="D36" s="32"/>
      <c r="E36" s="32"/>
      <c r="F36" s="32"/>
      <c r="G36" s="34"/>
      <c r="H36" s="32"/>
      <c r="I36" s="8" t="e">
        <f>VLOOKUP(B36,Tabelle2[#All],2,FALSE)</f>
        <v>#N/A</v>
      </c>
      <c r="J36" s="8" t="e">
        <f ca="1">VLOOKUP(YEAR(TODAY())-F36,Tabelle1[#All],IF(E36="m",3,IF(E36="w",5,"fehlt")),FALSE)</f>
        <v>#VALUE!</v>
      </c>
      <c r="K36" s="8" t="e">
        <f>VLOOKUP(G36,Tabelle3[#All],2,FALSE)</f>
        <v>#N/A</v>
      </c>
      <c r="L36" s="10"/>
      <c r="M36" s="16"/>
      <c r="N36" s="16"/>
      <c r="O36" s="16"/>
      <c r="P36" s="16"/>
      <c r="Q36" s="16"/>
      <c r="R36" s="16"/>
    </row>
    <row r="37" spans="1:19" x14ac:dyDescent="0.3">
      <c r="A37" s="9">
        <v>36</v>
      </c>
      <c r="B37" s="32"/>
      <c r="C37" s="43"/>
      <c r="D37" s="32"/>
      <c r="E37" s="32"/>
      <c r="F37" s="32"/>
      <c r="G37" s="34"/>
      <c r="H37" s="32"/>
      <c r="I37" s="8" t="e">
        <f>VLOOKUP(B37,Tabelle2[#All],2,FALSE)</f>
        <v>#N/A</v>
      </c>
      <c r="J37" s="8" t="e">
        <f ca="1">VLOOKUP(YEAR(TODAY())-F37,Tabelle1[#All],IF(E37="m",3,IF(E37="w",5,"fehlt")),FALSE)</f>
        <v>#VALUE!</v>
      </c>
      <c r="K37" s="8" t="e">
        <f>VLOOKUP(G37,Tabelle3[#All],2,FALSE)</f>
        <v>#N/A</v>
      </c>
      <c r="L37" s="10"/>
      <c r="M37" s="16"/>
      <c r="N37" s="16"/>
      <c r="O37" s="16"/>
      <c r="P37" s="16"/>
      <c r="Q37" s="16"/>
      <c r="R37" s="16"/>
    </row>
    <row r="38" spans="1:19" x14ac:dyDescent="0.3">
      <c r="A38" s="9">
        <v>37</v>
      </c>
      <c r="B38" s="32"/>
      <c r="C38" s="43"/>
      <c r="D38" s="32"/>
      <c r="E38" s="32"/>
      <c r="F38" s="32"/>
      <c r="G38" s="34"/>
      <c r="H38" s="32"/>
      <c r="I38" s="8" t="e">
        <f>VLOOKUP(B38,Tabelle2[#All],2,FALSE)</f>
        <v>#N/A</v>
      </c>
      <c r="J38" s="8" t="e">
        <f ca="1">VLOOKUP(YEAR(TODAY())-F38,Tabelle1[#All],IF(E38="m",3,IF(E38="w",5,"fehlt")),FALSE)</f>
        <v>#VALUE!</v>
      </c>
      <c r="K38" s="8" t="e">
        <f>VLOOKUP(G38,Tabelle3[#All],2,FALSE)</f>
        <v>#N/A</v>
      </c>
      <c r="L38" s="10"/>
      <c r="M38" s="16"/>
      <c r="N38" s="16"/>
      <c r="O38" s="16"/>
      <c r="P38" s="16"/>
      <c r="Q38" s="16"/>
      <c r="R38" s="16"/>
    </row>
    <row r="39" spans="1:19" x14ac:dyDescent="0.3">
      <c r="A39" s="9">
        <v>38</v>
      </c>
      <c r="B39" s="32"/>
      <c r="C39" s="43"/>
      <c r="D39" s="32"/>
      <c r="E39" s="32"/>
      <c r="F39" s="32"/>
      <c r="G39" s="34"/>
      <c r="H39" s="32"/>
      <c r="I39" s="8" t="e">
        <f>VLOOKUP(B39,Tabelle2[#All],2,FALSE)</f>
        <v>#N/A</v>
      </c>
      <c r="J39" s="8" t="e">
        <f ca="1">VLOOKUP(YEAR(TODAY())-F39,Tabelle1[#All],IF(E39="m",3,IF(E39="w",5,"fehlt")),FALSE)</f>
        <v>#VALUE!</v>
      </c>
      <c r="K39" s="8" t="e">
        <f>VLOOKUP(G39,Tabelle3[#All],2,FALSE)</f>
        <v>#N/A</v>
      </c>
      <c r="L39" s="10"/>
      <c r="M39" s="16"/>
      <c r="N39" s="16"/>
      <c r="O39" s="16"/>
      <c r="P39" s="16"/>
      <c r="Q39" s="16"/>
      <c r="R39" s="16"/>
    </row>
    <row r="40" spans="1:19" x14ac:dyDescent="0.3">
      <c r="A40" s="9">
        <v>39</v>
      </c>
      <c r="B40" s="32"/>
      <c r="C40" s="43"/>
      <c r="D40" s="32"/>
      <c r="E40" s="32"/>
      <c r="F40" s="32"/>
      <c r="G40" s="34"/>
      <c r="H40" s="32"/>
      <c r="I40" s="8" t="e">
        <f>VLOOKUP(B40,Tabelle2[#All],2,FALSE)</f>
        <v>#N/A</v>
      </c>
      <c r="J40" s="8" t="e">
        <f ca="1">VLOOKUP(YEAR(TODAY())-F40,Tabelle1[#All],IF(E40="m",3,IF(E40="w",5,"fehlt")),FALSE)</f>
        <v>#VALUE!</v>
      </c>
      <c r="K40" s="8" t="e">
        <f>VLOOKUP(G40,Tabelle3[#All],2,FALSE)</f>
        <v>#N/A</v>
      </c>
      <c r="L40" s="10"/>
      <c r="M40" s="16"/>
      <c r="N40" s="16"/>
      <c r="O40" s="16"/>
      <c r="P40" s="16"/>
      <c r="Q40" s="16"/>
      <c r="R40" s="16"/>
    </row>
    <row r="41" spans="1:19" x14ac:dyDescent="0.3">
      <c r="A41" s="9">
        <v>40</v>
      </c>
      <c r="B41" s="32"/>
      <c r="C41" s="43"/>
      <c r="D41" s="32"/>
      <c r="E41" s="32"/>
      <c r="F41" s="32"/>
      <c r="G41" s="34"/>
      <c r="H41" s="32"/>
      <c r="I41" s="8" t="e">
        <f>VLOOKUP(B41,Tabelle2[#All],2,FALSE)</f>
        <v>#N/A</v>
      </c>
      <c r="J41" s="8" t="e">
        <f ca="1">VLOOKUP(YEAR(TODAY())-F41,Tabelle1[#All],IF(E41="m",3,IF(E41="w",5,"fehlt")),FALSE)</f>
        <v>#VALUE!</v>
      </c>
      <c r="K41" s="8" t="e">
        <f>VLOOKUP(G41,Tabelle3[#All],2,FALSE)</f>
        <v>#N/A</v>
      </c>
      <c r="L41" s="10"/>
      <c r="M41" s="16"/>
      <c r="N41" s="16"/>
      <c r="O41" s="16"/>
      <c r="P41" s="16"/>
      <c r="Q41" s="16"/>
      <c r="R41" s="16"/>
    </row>
    <row r="42" spans="1:19" x14ac:dyDescent="0.3">
      <c r="A42" s="9">
        <v>41</v>
      </c>
      <c r="B42" s="32"/>
      <c r="C42" s="43"/>
      <c r="D42" s="32"/>
      <c r="E42" s="32"/>
      <c r="F42" s="32"/>
      <c r="G42" s="35"/>
      <c r="H42" s="32"/>
      <c r="I42" s="8" t="e">
        <f>VLOOKUP(B42,Tabelle2[#All],2,FALSE)</f>
        <v>#N/A</v>
      </c>
      <c r="J42" s="8" t="e">
        <f ca="1">VLOOKUP(YEAR(TODAY())-F42,Tabelle1[#All],IF(E42="m",3,IF(E42="w",5,"fehlt")),FALSE)</f>
        <v>#VALUE!</v>
      </c>
      <c r="K42" s="8" t="e">
        <f>VLOOKUP(G42,Tabelle3[#All],2,FALSE)</f>
        <v>#N/A</v>
      </c>
      <c r="L42" s="10"/>
      <c r="M42" s="16"/>
      <c r="N42" s="16"/>
      <c r="O42" s="16"/>
      <c r="P42" s="16"/>
      <c r="Q42" s="16"/>
      <c r="R42" s="16"/>
    </row>
    <row r="43" spans="1:19" x14ac:dyDescent="0.3">
      <c r="A43" s="9">
        <v>42</v>
      </c>
      <c r="B43" s="32"/>
      <c r="C43" s="43"/>
      <c r="D43" s="32"/>
      <c r="E43" s="32"/>
      <c r="F43" s="32"/>
      <c r="G43" s="35"/>
      <c r="H43" s="32"/>
      <c r="I43" s="8" t="e">
        <f>VLOOKUP(B43,Tabelle2[#All],2,FALSE)</f>
        <v>#N/A</v>
      </c>
      <c r="J43" s="8" t="e">
        <f ca="1">VLOOKUP(YEAR(TODAY())-F43,Tabelle1[#All],IF(E43="m",3,IF(E43="w",5,"fehlt")),FALSE)</f>
        <v>#VALUE!</v>
      </c>
      <c r="K43" s="8" t="e">
        <f>VLOOKUP(G43,Tabelle3[#All],2,FALSE)</f>
        <v>#N/A</v>
      </c>
      <c r="L43" s="10"/>
      <c r="M43" s="16"/>
      <c r="N43" s="16"/>
      <c r="O43" s="17"/>
      <c r="P43" s="16"/>
      <c r="Q43" s="16"/>
      <c r="R43" s="16"/>
    </row>
    <row r="44" spans="1:19" x14ac:dyDescent="0.3">
      <c r="A44" s="9">
        <v>43</v>
      </c>
      <c r="B44" s="32"/>
      <c r="C44" s="43"/>
      <c r="D44" s="32"/>
      <c r="E44" s="32"/>
      <c r="F44" s="32"/>
      <c r="G44" s="35"/>
      <c r="H44" s="32"/>
      <c r="I44" s="8" t="e">
        <f>VLOOKUP(B44,Tabelle2[#All],2,FALSE)</f>
        <v>#N/A</v>
      </c>
      <c r="J44" s="8" t="e">
        <f ca="1">VLOOKUP(YEAR(TODAY())-F44,Tabelle1[#All],IF(E44="m",3,IF(E44="w",5,"fehlt")),FALSE)</f>
        <v>#VALUE!</v>
      </c>
      <c r="K44" s="8" t="e">
        <f>VLOOKUP(G44,Tabelle3[#All],2,FALSE)</f>
        <v>#N/A</v>
      </c>
      <c r="L44" s="10"/>
      <c r="M44" s="16"/>
      <c r="N44" s="16"/>
      <c r="O44" s="17"/>
      <c r="P44" s="16"/>
      <c r="Q44" s="16"/>
      <c r="R44" s="16"/>
    </row>
    <row r="45" spans="1:19" x14ac:dyDescent="0.3">
      <c r="A45" s="9">
        <v>44</v>
      </c>
      <c r="B45" s="32"/>
      <c r="C45" s="43"/>
      <c r="D45" s="32"/>
      <c r="E45" s="32"/>
      <c r="F45" s="32"/>
      <c r="G45" s="35"/>
      <c r="H45" s="32"/>
      <c r="I45" s="8" t="e">
        <f>VLOOKUP(B45,Tabelle2[#All],2,FALSE)</f>
        <v>#N/A</v>
      </c>
      <c r="J45" s="8" t="e">
        <f ca="1">VLOOKUP(YEAR(TODAY())-F45,Tabelle1[#All],IF(E45="m",3,IF(E45="w",5,"fehlt")),FALSE)</f>
        <v>#VALUE!</v>
      </c>
      <c r="K45" s="8" t="e">
        <f>VLOOKUP(G45,Tabelle3[#All],2,FALSE)</f>
        <v>#N/A</v>
      </c>
      <c r="L45" s="10"/>
      <c r="M45" s="16"/>
      <c r="N45" s="16"/>
      <c r="O45" s="17"/>
      <c r="P45" s="16"/>
      <c r="Q45" s="16"/>
      <c r="R45" s="16"/>
    </row>
    <row r="46" spans="1:19" x14ac:dyDescent="0.3">
      <c r="A46" s="9">
        <v>45</v>
      </c>
      <c r="B46" s="32"/>
      <c r="C46" s="43"/>
      <c r="D46" s="32"/>
      <c r="E46" s="32"/>
      <c r="F46" s="32"/>
      <c r="G46" s="35"/>
      <c r="H46" s="32"/>
      <c r="I46" s="8" t="e">
        <f>VLOOKUP(B46,Tabelle2[#All],2,FALSE)</f>
        <v>#N/A</v>
      </c>
      <c r="J46" s="8" t="e">
        <f ca="1">VLOOKUP(YEAR(TODAY())-F46,Tabelle1[#All],IF(E46="m",3,IF(E46="w",5,"fehlt")),FALSE)</f>
        <v>#VALUE!</v>
      </c>
      <c r="K46" s="8" t="e">
        <f>VLOOKUP(G46,Tabelle3[#All],2,FALSE)</f>
        <v>#N/A</v>
      </c>
      <c r="L46" s="10"/>
      <c r="M46" s="16"/>
      <c r="N46" s="16"/>
      <c r="O46" s="17"/>
      <c r="P46" s="16"/>
      <c r="Q46" s="16"/>
      <c r="R46" s="16"/>
    </row>
    <row r="47" spans="1:19" x14ac:dyDescent="0.3">
      <c r="A47" s="9">
        <v>46</v>
      </c>
      <c r="B47" s="36"/>
      <c r="C47" s="45"/>
      <c r="D47" s="36"/>
      <c r="E47" s="36"/>
      <c r="F47" s="36"/>
      <c r="G47" s="37"/>
      <c r="H47" s="36"/>
      <c r="I47" s="8" t="e">
        <f>VLOOKUP(B47,Tabelle2[#All],2,FALSE)</f>
        <v>#N/A</v>
      </c>
      <c r="J47" s="8" t="e">
        <f ca="1">VLOOKUP(YEAR(TODAY())-F47,Tabelle1[#All],IF(E47="m",3,IF(E47="w",5,"fehlt")),FALSE)</f>
        <v>#VALUE!</v>
      </c>
      <c r="K47" s="8" t="e">
        <f>VLOOKUP(G47,Tabelle3[#All],2,FALSE)</f>
        <v>#N/A</v>
      </c>
      <c r="L47" s="10"/>
      <c r="M47" s="16"/>
      <c r="N47" s="16"/>
      <c r="O47" s="17"/>
      <c r="P47" s="16"/>
      <c r="Q47" s="16"/>
      <c r="R47" s="16"/>
    </row>
    <row r="48" spans="1:19" x14ac:dyDescent="0.3">
      <c r="A48" s="9">
        <v>47</v>
      </c>
      <c r="B48" s="36"/>
      <c r="C48" s="45"/>
      <c r="D48" s="36"/>
      <c r="E48" s="36"/>
      <c r="F48" s="36"/>
      <c r="G48" s="37"/>
      <c r="H48" s="36"/>
      <c r="I48" s="8" t="e">
        <f>VLOOKUP(B48,Tabelle2[#All],2,FALSE)</f>
        <v>#N/A</v>
      </c>
      <c r="J48" s="8" t="e">
        <f ca="1">VLOOKUP(YEAR(TODAY())-F48,Tabelle1[#All],IF(E48="m",3,IF(E48="w",5,"fehlt")),FALSE)</f>
        <v>#VALUE!</v>
      </c>
      <c r="K48" s="8" t="e">
        <f>VLOOKUP(G48,Tabelle3[#All],2,FALSE)</f>
        <v>#N/A</v>
      </c>
      <c r="L48" s="10"/>
      <c r="M48" s="16"/>
      <c r="N48" s="16"/>
      <c r="O48" s="17"/>
      <c r="P48" s="16"/>
      <c r="Q48" s="16"/>
      <c r="R48" s="16"/>
      <c r="S48" t="s">
        <v>384</v>
      </c>
    </row>
    <row r="49" spans="1:18" x14ac:dyDescent="0.3">
      <c r="A49" s="9">
        <v>48</v>
      </c>
      <c r="B49" s="36"/>
      <c r="C49" s="45"/>
      <c r="D49" s="36"/>
      <c r="E49" s="36"/>
      <c r="F49" s="36"/>
      <c r="G49" s="38"/>
      <c r="H49" s="36"/>
      <c r="I49" s="8" t="e">
        <f>VLOOKUP(B49,Tabelle2[#All],2,FALSE)</f>
        <v>#N/A</v>
      </c>
      <c r="J49" s="8" t="e">
        <f ca="1">VLOOKUP(YEAR(TODAY())-F49,Tabelle1[#All],IF(E49="m",3,IF(E49="w",5,"fehlt")),FALSE)</f>
        <v>#VALUE!</v>
      </c>
      <c r="K49" s="8" t="e">
        <f>VLOOKUP(G49,Tabelle3[#All],2,FALSE)</f>
        <v>#N/A</v>
      </c>
      <c r="L49" s="10"/>
      <c r="M49" s="16"/>
      <c r="N49" s="16"/>
      <c r="O49" s="17"/>
      <c r="P49" s="16"/>
      <c r="Q49" s="16"/>
      <c r="R49" s="16"/>
    </row>
    <row r="50" spans="1:18" x14ac:dyDescent="0.3">
      <c r="A50" s="9">
        <v>49</v>
      </c>
      <c r="B50" s="36"/>
      <c r="C50" s="45"/>
      <c r="D50" s="36"/>
      <c r="E50" s="36"/>
      <c r="F50" s="36"/>
      <c r="G50" s="38"/>
      <c r="H50" s="36"/>
      <c r="I50" s="8" t="e">
        <f>VLOOKUP(B50,Tabelle2[#All],2,FALSE)</f>
        <v>#N/A</v>
      </c>
      <c r="J50" s="8" t="e">
        <f ca="1">VLOOKUP(YEAR(TODAY())-F50,Tabelle1[#All],IF(E50="m",3,IF(E50="w",5,"fehlt")),FALSE)</f>
        <v>#VALUE!</v>
      </c>
      <c r="K50" s="8" t="e">
        <f>VLOOKUP(G50,Tabelle3[#All],2,FALSE)</f>
        <v>#N/A</v>
      </c>
      <c r="L50" s="10"/>
      <c r="M50" s="16"/>
      <c r="N50" s="16"/>
      <c r="O50" s="17"/>
      <c r="P50" s="16"/>
      <c r="Q50" s="16"/>
      <c r="R50" s="16"/>
    </row>
    <row r="51" spans="1:18" x14ac:dyDescent="0.3">
      <c r="A51" s="9">
        <v>50</v>
      </c>
      <c r="B51" s="36"/>
      <c r="C51" s="45"/>
      <c r="D51" s="36"/>
      <c r="E51" s="36"/>
      <c r="F51" s="36"/>
      <c r="G51" s="38"/>
      <c r="H51" s="36"/>
      <c r="I51" s="8" t="e">
        <f>VLOOKUP(B51,Tabelle2[#All],2,FALSE)</f>
        <v>#N/A</v>
      </c>
      <c r="J51" s="8" t="e">
        <f ca="1">VLOOKUP(YEAR(TODAY())-F51,Tabelle1[#All],IF(E51="m",3,IF(E51="w",5,"fehlt")),FALSE)</f>
        <v>#VALUE!</v>
      </c>
      <c r="K51" s="8" t="e">
        <f>VLOOKUP(G51,Tabelle3[#All],2,FALSE)</f>
        <v>#N/A</v>
      </c>
      <c r="L51" s="10"/>
      <c r="M51" s="16"/>
      <c r="N51" s="16"/>
      <c r="O51" s="17"/>
      <c r="P51" s="16"/>
      <c r="Q51" s="16"/>
      <c r="R51" s="16"/>
    </row>
    <row r="52" spans="1:18" x14ac:dyDescent="0.3">
      <c r="A52" s="9">
        <v>51</v>
      </c>
      <c r="B52" s="36"/>
      <c r="C52" s="45"/>
      <c r="D52" s="36"/>
      <c r="E52" s="36"/>
      <c r="F52" s="36"/>
      <c r="G52" s="38"/>
      <c r="H52" s="36"/>
      <c r="I52" s="8" t="e">
        <f>VLOOKUP(B52,Tabelle2[#All],2,FALSE)</f>
        <v>#N/A</v>
      </c>
      <c r="J52" s="8" t="e">
        <f ca="1">VLOOKUP(YEAR(TODAY())-F52,Tabelle1[#All],IF(E52="m",3,IF(E52="w",5,"fehlt")),FALSE)</f>
        <v>#VALUE!</v>
      </c>
      <c r="K52" s="8" t="e">
        <f>VLOOKUP(G52,Tabelle3[#All],2,FALSE)</f>
        <v>#N/A</v>
      </c>
      <c r="L52" s="10"/>
      <c r="M52" s="16"/>
      <c r="N52" s="16"/>
      <c r="O52" s="17"/>
      <c r="P52" s="16"/>
      <c r="Q52" s="16"/>
      <c r="R52" s="16"/>
    </row>
    <row r="53" spans="1:18" x14ac:dyDescent="0.3">
      <c r="A53" s="9">
        <v>52</v>
      </c>
      <c r="B53" s="36"/>
      <c r="C53" s="45"/>
      <c r="D53" s="36"/>
      <c r="E53" s="36"/>
      <c r="F53" s="36"/>
      <c r="G53" s="38"/>
      <c r="H53" s="36"/>
      <c r="I53" s="8" t="e">
        <f>VLOOKUP(B53,Tabelle2[#All],2,FALSE)</f>
        <v>#N/A</v>
      </c>
      <c r="J53" s="8" t="e">
        <f ca="1">VLOOKUP(YEAR(TODAY())-F53,Tabelle1[#All],IF(E53="m",3,IF(E53="w",5,"fehlt")),FALSE)</f>
        <v>#VALUE!</v>
      </c>
      <c r="K53" s="8" t="e">
        <f>VLOOKUP(G53,Tabelle3[#All],2,FALSE)</f>
        <v>#N/A</v>
      </c>
      <c r="L53" s="10"/>
      <c r="M53" s="16"/>
      <c r="N53" s="16"/>
      <c r="O53" s="17"/>
      <c r="P53" s="16"/>
      <c r="Q53" s="16"/>
      <c r="R53" s="16"/>
    </row>
    <row r="54" spans="1:18" x14ac:dyDescent="0.3">
      <c r="A54" s="9">
        <v>53</v>
      </c>
      <c r="B54" s="32"/>
      <c r="C54" s="43"/>
      <c r="D54" s="32"/>
      <c r="E54" s="32"/>
      <c r="F54" s="32"/>
      <c r="G54" s="34"/>
      <c r="H54" s="32"/>
      <c r="I54" s="8" t="e">
        <f>VLOOKUP(B54,Tabelle2[#All],2,FALSE)</f>
        <v>#N/A</v>
      </c>
      <c r="J54" s="8" t="e">
        <f ca="1">VLOOKUP(YEAR(TODAY())-F54,Tabelle1[#All],IF(E54="m",3,IF(E54="w",5,"fehlt")),FALSE)</f>
        <v>#VALUE!</v>
      </c>
      <c r="K54" s="8" t="e">
        <f>VLOOKUP(G54,Tabelle3[#All],2,FALSE)</f>
        <v>#N/A</v>
      </c>
      <c r="L54" s="10"/>
      <c r="M54" s="16"/>
      <c r="N54" s="16"/>
      <c r="O54" s="17"/>
      <c r="P54" s="16"/>
      <c r="Q54" s="16"/>
      <c r="R54" s="16"/>
    </row>
    <row r="55" spans="1:18" x14ac:dyDescent="0.3">
      <c r="A55" s="9">
        <v>54</v>
      </c>
      <c r="B55" s="32"/>
      <c r="C55" s="43"/>
      <c r="D55" s="32"/>
      <c r="E55" s="32"/>
      <c r="F55" s="32"/>
      <c r="G55" s="34"/>
      <c r="H55" s="32"/>
      <c r="I55" s="8" t="e">
        <f>VLOOKUP(B55,Tabelle2[#All],2,FALSE)</f>
        <v>#N/A</v>
      </c>
      <c r="J55" s="8" t="e">
        <f ca="1">VLOOKUP(YEAR(TODAY())-F55,Tabelle1[#All],IF(E55="m",3,IF(E55="w",5,"fehlt")),FALSE)</f>
        <v>#VALUE!</v>
      </c>
      <c r="K55" s="8" t="e">
        <f>VLOOKUP(G55,Tabelle3[#All],2,FALSE)</f>
        <v>#N/A</v>
      </c>
      <c r="L55" s="10"/>
      <c r="M55" s="16"/>
      <c r="N55" s="16"/>
      <c r="O55" s="17"/>
      <c r="P55" s="16"/>
      <c r="Q55" s="16"/>
      <c r="R55" s="16"/>
    </row>
    <row r="56" spans="1:18" x14ac:dyDescent="0.3">
      <c r="A56" s="9">
        <v>55</v>
      </c>
      <c r="B56" s="32"/>
      <c r="C56" s="43"/>
      <c r="D56" s="32"/>
      <c r="E56" s="32"/>
      <c r="F56" s="32"/>
      <c r="G56" s="34"/>
      <c r="H56" s="32"/>
      <c r="I56" s="8" t="e">
        <f>VLOOKUP(B56,Tabelle2[#All],2,FALSE)</f>
        <v>#N/A</v>
      </c>
      <c r="J56" s="8" t="e">
        <f ca="1">VLOOKUP(YEAR(TODAY())-F56,Tabelle1[#All],IF(E56="m",3,IF(E56="w",5,"fehlt")),FALSE)</f>
        <v>#VALUE!</v>
      </c>
      <c r="K56" s="8" t="e">
        <f>VLOOKUP(G56,Tabelle3[#All],2,FALSE)</f>
        <v>#N/A</v>
      </c>
      <c r="L56" s="10"/>
      <c r="M56" s="16"/>
      <c r="N56" s="16"/>
      <c r="O56" s="17"/>
      <c r="P56" s="16"/>
      <c r="Q56" s="16"/>
      <c r="R56" s="16"/>
    </row>
    <row r="57" spans="1:18" x14ac:dyDescent="0.3">
      <c r="A57" s="9">
        <v>56</v>
      </c>
      <c r="B57" s="32"/>
      <c r="C57" s="43"/>
      <c r="D57" s="32"/>
      <c r="E57" s="32"/>
      <c r="F57" s="32"/>
      <c r="G57" s="34"/>
      <c r="H57" s="32"/>
      <c r="I57" s="8" t="e">
        <f>VLOOKUP(B57,Tabelle2[#All],2,FALSE)</f>
        <v>#N/A</v>
      </c>
      <c r="J57" s="8" t="e">
        <f ca="1">VLOOKUP(YEAR(TODAY())-F57,Tabelle1[#All],IF(E57="m",3,IF(E57="w",5,"fehlt")),FALSE)</f>
        <v>#VALUE!</v>
      </c>
      <c r="K57" s="8" t="e">
        <f>VLOOKUP(G57,Tabelle3[#All],2,FALSE)</f>
        <v>#N/A</v>
      </c>
      <c r="L57" s="10"/>
      <c r="M57" s="16"/>
      <c r="N57" s="16"/>
      <c r="O57" s="17"/>
      <c r="P57" s="16"/>
      <c r="Q57" s="16"/>
      <c r="R57" s="16"/>
    </row>
    <row r="58" spans="1:18" x14ac:dyDescent="0.3">
      <c r="A58" s="9">
        <v>57</v>
      </c>
      <c r="B58" s="32"/>
      <c r="C58" s="43"/>
      <c r="D58" s="32"/>
      <c r="E58" s="32"/>
      <c r="F58" s="32"/>
      <c r="G58" s="34"/>
      <c r="H58" s="32"/>
      <c r="I58" s="8" t="e">
        <f>VLOOKUP(B58,Tabelle2[#All],2,FALSE)</f>
        <v>#N/A</v>
      </c>
      <c r="J58" s="8" t="e">
        <f ca="1">VLOOKUP(YEAR(TODAY())-F58,Tabelle1[#All],IF(E58="m",3,IF(E58="w",5,"fehlt")),FALSE)</f>
        <v>#VALUE!</v>
      </c>
      <c r="K58" s="8" t="e">
        <f>VLOOKUP(G58,Tabelle3[#All],2,FALSE)</f>
        <v>#N/A</v>
      </c>
      <c r="L58" s="10"/>
      <c r="M58" s="16"/>
      <c r="N58" s="16"/>
      <c r="O58" s="17"/>
      <c r="P58" s="16"/>
      <c r="Q58" s="16"/>
      <c r="R58" s="16"/>
    </row>
    <row r="59" spans="1:18" x14ac:dyDescent="0.3">
      <c r="A59" s="9">
        <v>58</v>
      </c>
      <c r="B59" s="32"/>
      <c r="C59" s="43"/>
      <c r="D59" s="32"/>
      <c r="E59" s="32"/>
      <c r="F59" s="32"/>
      <c r="G59" s="34"/>
      <c r="H59" s="32"/>
      <c r="I59" s="8" t="e">
        <f>VLOOKUP(B59,Tabelle2[#All],2,FALSE)</f>
        <v>#N/A</v>
      </c>
      <c r="J59" s="8" t="e">
        <f ca="1">VLOOKUP(YEAR(TODAY())-F59,Tabelle1[#All],IF(E59="m",3,IF(E59="w",5,"fehlt")),FALSE)</f>
        <v>#VALUE!</v>
      </c>
      <c r="K59" s="8" t="e">
        <f>VLOOKUP(G59,Tabelle3[#All],2,FALSE)</f>
        <v>#N/A</v>
      </c>
      <c r="L59" s="10"/>
      <c r="M59" s="16"/>
      <c r="N59" s="16"/>
      <c r="O59" s="17"/>
      <c r="P59" s="16"/>
      <c r="Q59" s="16"/>
      <c r="R59" s="16"/>
    </row>
    <row r="60" spans="1:18" x14ac:dyDescent="0.3">
      <c r="A60" s="9">
        <v>59</v>
      </c>
      <c r="B60" s="32"/>
      <c r="C60" s="43"/>
      <c r="D60" s="32"/>
      <c r="E60" s="32"/>
      <c r="F60" s="32"/>
      <c r="G60" s="34"/>
      <c r="H60" s="32"/>
      <c r="I60" s="8" t="e">
        <f>VLOOKUP(B60,Tabelle2[#All],2,FALSE)</f>
        <v>#N/A</v>
      </c>
      <c r="J60" s="8" t="e">
        <f ca="1">VLOOKUP(YEAR(TODAY())-F60,Tabelle1[#All],IF(E60="m",3,IF(E60="w",5,"fehlt")),FALSE)</f>
        <v>#VALUE!</v>
      </c>
      <c r="K60" s="8" t="e">
        <f>VLOOKUP(G60,Tabelle3[#All],2,FALSE)</f>
        <v>#N/A</v>
      </c>
      <c r="L60" s="10"/>
      <c r="M60" s="16"/>
      <c r="N60" s="16"/>
      <c r="O60" s="17"/>
      <c r="P60" s="16"/>
      <c r="Q60" s="16"/>
      <c r="R60" s="16"/>
    </row>
    <row r="61" spans="1:18" x14ac:dyDescent="0.3">
      <c r="A61" s="9">
        <v>60</v>
      </c>
      <c r="B61" s="32"/>
      <c r="C61" s="43"/>
      <c r="D61" s="32"/>
      <c r="E61" s="32"/>
      <c r="F61" s="32"/>
      <c r="G61" s="34"/>
      <c r="H61" s="32"/>
      <c r="I61" s="8" t="e">
        <f>VLOOKUP(B61,Tabelle2[#All],2,FALSE)</f>
        <v>#N/A</v>
      </c>
      <c r="J61" s="8" t="e">
        <f ca="1">VLOOKUP(YEAR(TODAY())-F61,Tabelle1[#All],IF(E61="m",3,IF(E61="w",5,"fehlt")),FALSE)</f>
        <v>#VALUE!</v>
      </c>
      <c r="K61" s="8" t="e">
        <f>VLOOKUP(G61,Tabelle3[#All],2,FALSE)</f>
        <v>#N/A</v>
      </c>
      <c r="L61" s="10"/>
      <c r="M61" s="16"/>
      <c r="N61" s="16"/>
      <c r="O61" s="17"/>
      <c r="P61" s="16"/>
      <c r="Q61" s="16"/>
      <c r="R61" s="16"/>
    </row>
    <row r="62" spans="1:18" x14ac:dyDescent="0.3">
      <c r="A62" s="9">
        <v>61</v>
      </c>
      <c r="B62" s="32"/>
      <c r="C62" s="43"/>
      <c r="D62" s="32"/>
      <c r="E62" s="32"/>
      <c r="F62" s="32"/>
      <c r="G62" s="32"/>
      <c r="H62" s="32"/>
      <c r="I62" s="8" t="e">
        <f>VLOOKUP(B62,Tabelle2[#All],2,FALSE)</f>
        <v>#N/A</v>
      </c>
      <c r="J62" s="8" t="e">
        <f ca="1">VLOOKUP(YEAR(TODAY())-F62,Tabelle1[#All],IF(E62="m",3,IF(E62="w",5,"fehlt")),FALSE)</f>
        <v>#VALUE!</v>
      </c>
      <c r="K62" s="8" t="e">
        <f>VLOOKUP(G62,Tabelle3[#All],2,FALSE)</f>
        <v>#N/A</v>
      </c>
      <c r="L62" s="10"/>
      <c r="M62" s="16"/>
      <c r="N62" s="16"/>
      <c r="O62" s="17"/>
      <c r="P62" s="16"/>
      <c r="Q62" s="16"/>
      <c r="R62" s="16"/>
    </row>
    <row r="63" spans="1:18" x14ac:dyDescent="0.3">
      <c r="A63" s="9">
        <v>62</v>
      </c>
      <c r="B63" s="32"/>
      <c r="C63" s="43"/>
      <c r="D63" s="32"/>
      <c r="E63" s="32"/>
      <c r="F63" s="32"/>
      <c r="G63" s="32"/>
      <c r="H63" s="32"/>
      <c r="I63" s="8" t="e">
        <f>VLOOKUP(B63,Tabelle2[#All],2,FALSE)</f>
        <v>#N/A</v>
      </c>
      <c r="J63" s="8" t="e">
        <f ca="1">VLOOKUP(YEAR(TODAY())-F63,Tabelle1[#All],IF(E63="m",3,IF(E63="w",5,"fehlt")),FALSE)</f>
        <v>#VALUE!</v>
      </c>
      <c r="K63" s="8" t="e">
        <f>VLOOKUP(G63,Tabelle3[#All],2,FALSE)</f>
        <v>#N/A</v>
      </c>
      <c r="L63" s="10"/>
      <c r="M63" s="16"/>
      <c r="N63" s="16"/>
      <c r="O63" s="17"/>
      <c r="P63" s="16"/>
      <c r="Q63" s="16"/>
      <c r="R63" s="16"/>
    </row>
    <row r="64" spans="1:18" x14ac:dyDescent="0.3">
      <c r="A64" s="9">
        <v>63</v>
      </c>
      <c r="B64" s="32"/>
      <c r="C64" s="43"/>
      <c r="D64" s="32"/>
      <c r="E64" s="32"/>
      <c r="F64" s="32"/>
      <c r="G64" s="32"/>
      <c r="H64" s="32"/>
      <c r="I64" s="8" t="e">
        <f>VLOOKUP(B64,Tabelle2[#All],2,FALSE)</f>
        <v>#N/A</v>
      </c>
      <c r="J64" s="8" t="e">
        <f ca="1">VLOOKUP(YEAR(TODAY())-F64,Tabelle1[#All],IF(E64="m",3,IF(E64="w",5,"fehlt")),FALSE)</f>
        <v>#VALUE!</v>
      </c>
      <c r="K64" s="8" t="e">
        <f>VLOOKUP(G64,Tabelle3[#All],2,FALSE)</f>
        <v>#N/A</v>
      </c>
      <c r="L64" s="10"/>
      <c r="M64" s="16"/>
      <c r="N64" s="16"/>
      <c r="O64" s="17"/>
      <c r="P64" s="16"/>
      <c r="Q64" s="16"/>
      <c r="R64" s="16"/>
    </row>
    <row r="65" spans="1:18" x14ac:dyDescent="0.3">
      <c r="A65" s="9">
        <v>64</v>
      </c>
      <c r="B65" s="32"/>
      <c r="C65" s="43"/>
      <c r="D65" s="32"/>
      <c r="E65" s="32"/>
      <c r="F65" s="32"/>
      <c r="G65" s="32"/>
      <c r="H65" s="32"/>
      <c r="I65" s="8" t="e">
        <f>VLOOKUP(B65,Tabelle2[#All],2,FALSE)</f>
        <v>#N/A</v>
      </c>
      <c r="J65" s="8" t="e">
        <f ca="1">VLOOKUP(YEAR(TODAY())-F65,Tabelle1[#All],IF(E65="m",3,IF(E65="w",5,"fehlt")),FALSE)</f>
        <v>#VALUE!</v>
      </c>
      <c r="K65" s="8" t="e">
        <f>VLOOKUP(G65,Tabelle3[#All],2,FALSE)</f>
        <v>#N/A</v>
      </c>
      <c r="L65" s="10"/>
      <c r="M65" s="16"/>
      <c r="N65" s="16"/>
      <c r="O65" s="17"/>
      <c r="P65" s="16"/>
      <c r="Q65" s="16"/>
      <c r="R65" s="16"/>
    </row>
    <row r="66" spans="1:18" x14ac:dyDescent="0.3">
      <c r="A66" s="9">
        <v>65</v>
      </c>
      <c r="B66" s="32"/>
      <c r="C66" s="43"/>
      <c r="D66" s="32"/>
      <c r="E66" s="32"/>
      <c r="F66" s="32"/>
      <c r="G66" s="32"/>
      <c r="H66" s="32"/>
      <c r="I66" s="8" t="e">
        <f>VLOOKUP(B66,Tabelle2[#All],2,FALSE)</f>
        <v>#N/A</v>
      </c>
      <c r="J66" s="8" t="e">
        <f ca="1">VLOOKUP(YEAR(TODAY())-F66,Tabelle1[#All],IF(E66="m",3,IF(E66="w",5,"fehlt")),FALSE)</f>
        <v>#VALUE!</v>
      </c>
      <c r="K66" s="8" t="e">
        <f>VLOOKUP(G66,Tabelle3[#All],2,FALSE)</f>
        <v>#N/A</v>
      </c>
      <c r="L66" s="10"/>
      <c r="M66" s="16"/>
      <c r="N66" s="16"/>
      <c r="O66" s="17"/>
      <c r="P66" s="16"/>
      <c r="Q66" s="16"/>
      <c r="R66" s="16"/>
    </row>
    <row r="67" spans="1:18" x14ac:dyDescent="0.3">
      <c r="A67" s="9">
        <v>66</v>
      </c>
      <c r="B67" s="32"/>
      <c r="C67" s="43"/>
      <c r="D67" s="32"/>
      <c r="E67" s="32"/>
      <c r="F67" s="32"/>
      <c r="G67" s="32"/>
      <c r="H67" s="32"/>
      <c r="I67" s="8" t="e">
        <f>VLOOKUP(B67,Tabelle2[#All],2,FALSE)</f>
        <v>#N/A</v>
      </c>
      <c r="J67" s="8" t="e">
        <f ca="1">VLOOKUP(YEAR(TODAY())-F67,Tabelle1[#All],IF(E67="m",3,IF(E67="w",5,"fehlt")),FALSE)</f>
        <v>#VALUE!</v>
      </c>
      <c r="K67" s="8" t="e">
        <f>VLOOKUP(G67,Tabelle3[#All],2,FALSE)</f>
        <v>#N/A</v>
      </c>
      <c r="L67" s="10"/>
      <c r="M67" s="16"/>
      <c r="N67" s="16"/>
      <c r="O67" s="17"/>
      <c r="P67" s="16"/>
      <c r="Q67" s="16"/>
      <c r="R67" s="16"/>
    </row>
    <row r="68" spans="1:18" x14ac:dyDescent="0.3">
      <c r="A68" s="9">
        <v>67</v>
      </c>
      <c r="B68" s="32"/>
      <c r="C68" s="43"/>
      <c r="D68" s="32"/>
      <c r="E68" s="32"/>
      <c r="F68" s="32"/>
      <c r="G68" s="32"/>
      <c r="H68" s="32"/>
      <c r="I68" s="8" t="e">
        <f>VLOOKUP(B68,Tabelle2[#All],2,FALSE)</f>
        <v>#N/A</v>
      </c>
      <c r="J68" s="8" t="e">
        <f ca="1">VLOOKUP(YEAR(TODAY())-F68,Tabelle1[#All],IF(E68="m",3,IF(E68="w",5,"fehlt")),FALSE)</f>
        <v>#VALUE!</v>
      </c>
      <c r="K68" s="8" t="e">
        <f>VLOOKUP(G68,Tabelle3[#All],2,FALSE)</f>
        <v>#N/A</v>
      </c>
      <c r="L68" s="10"/>
      <c r="M68" s="16"/>
      <c r="N68" s="16"/>
      <c r="O68" s="17"/>
      <c r="P68" s="16"/>
      <c r="Q68" s="16"/>
      <c r="R68" s="16"/>
    </row>
    <row r="69" spans="1:18" x14ac:dyDescent="0.3">
      <c r="A69" s="9">
        <v>68</v>
      </c>
      <c r="B69" s="32"/>
      <c r="C69" s="43"/>
      <c r="D69" s="32"/>
      <c r="E69" s="32"/>
      <c r="F69" s="32"/>
      <c r="G69" s="32"/>
      <c r="H69" s="32"/>
      <c r="I69" s="8" t="e">
        <f>VLOOKUP(B69,Tabelle2[#All],2,FALSE)</f>
        <v>#N/A</v>
      </c>
      <c r="J69" s="8" t="e">
        <f ca="1">VLOOKUP(YEAR(TODAY())-F69,Tabelle1[#All],IF(E69="m",3,IF(E69="w",5,"fehlt")),FALSE)</f>
        <v>#VALUE!</v>
      </c>
      <c r="K69" s="8" t="e">
        <f>VLOOKUP(G69,Tabelle3[#All],2,FALSE)</f>
        <v>#N/A</v>
      </c>
      <c r="L69" s="10"/>
      <c r="M69" s="16"/>
      <c r="N69" s="16"/>
      <c r="O69" s="17"/>
      <c r="P69" s="16"/>
      <c r="Q69" s="16"/>
      <c r="R69" s="16"/>
    </row>
    <row r="70" spans="1:18" x14ac:dyDescent="0.3">
      <c r="A70" s="9">
        <v>69</v>
      </c>
      <c r="B70" s="32"/>
      <c r="C70" s="43"/>
      <c r="D70" s="32"/>
      <c r="E70" s="32"/>
      <c r="F70" s="32"/>
      <c r="G70" s="32"/>
      <c r="H70" s="32"/>
      <c r="I70" s="8" t="e">
        <f>VLOOKUP(B70,Tabelle2[#All],2,FALSE)</f>
        <v>#N/A</v>
      </c>
      <c r="J70" s="8" t="e">
        <f ca="1">VLOOKUP(YEAR(TODAY())-F70,Tabelle1[#All],IF(E70="m",3,IF(E70="w",5,"fehlt")),FALSE)</f>
        <v>#VALUE!</v>
      </c>
      <c r="K70" s="8" t="e">
        <f>VLOOKUP(G70,Tabelle3[#All],2,FALSE)</f>
        <v>#N/A</v>
      </c>
      <c r="L70" s="10"/>
      <c r="M70" s="16"/>
      <c r="N70" s="16"/>
      <c r="O70" s="17"/>
      <c r="P70" s="16"/>
      <c r="Q70" s="16"/>
      <c r="R70" s="16"/>
    </row>
    <row r="71" spans="1:18" x14ac:dyDescent="0.3">
      <c r="A71" s="9">
        <v>70</v>
      </c>
      <c r="B71" s="39"/>
      <c r="C71" s="46"/>
      <c r="D71" s="39"/>
      <c r="E71" s="39"/>
      <c r="F71" s="39"/>
      <c r="G71" s="39"/>
      <c r="H71" s="39"/>
      <c r="I71" s="8" t="e">
        <f>VLOOKUP(B71,Tabelle2[#All],2,FALSE)</f>
        <v>#N/A</v>
      </c>
      <c r="J71" s="8" t="e">
        <f ca="1">VLOOKUP(YEAR(TODAY())-F71,Tabelle1[#All],IF(E71="m",3,IF(E71="w",5,"fehlt")),FALSE)</f>
        <v>#VALUE!</v>
      </c>
      <c r="K71" s="8" t="e">
        <f>VLOOKUP(G71,Tabelle3[#All],2,FALSE)</f>
        <v>#N/A</v>
      </c>
      <c r="L71" s="10"/>
      <c r="M71" s="16"/>
      <c r="N71" s="16"/>
      <c r="O71" s="17"/>
      <c r="P71" s="16"/>
      <c r="Q71" s="16"/>
      <c r="R71" s="16"/>
    </row>
    <row r="72" spans="1:18" x14ac:dyDescent="0.3">
      <c r="A72" s="9">
        <v>71</v>
      </c>
      <c r="B72" s="39"/>
      <c r="C72" s="46"/>
      <c r="D72" s="39"/>
      <c r="E72" s="39"/>
      <c r="F72" s="39"/>
      <c r="G72" s="39"/>
      <c r="H72" s="39"/>
      <c r="I72" s="8" t="e">
        <f>VLOOKUP(B72,Tabelle2[#All],2,FALSE)</f>
        <v>#N/A</v>
      </c>
      <c r="J72" s="8" t="e">
        <f ca="1">VLOOKUP(YEAR(TODAY())-F72,Tabelle1[#All],IF(E72="m",3,IF(E72="w",5,"fehlt")),FALSE)</f>
        <v>#VALUE!</v>
      </c>
      <c r="K72" s="8" t="e">
        <f>VLOOKUP(G72,Tabelle3[#All],2,FALSE)</f>
        <v>#N/A</v>
      </c>
      <c r="L72" s="10"/>
      <c r="M72" s="16"/>
      <c r="N72" s="16"/>
      <c r="O72" s="17"/>
      <c r="P72" s="16"/>
      <c r="Q72" s="16"/>
      <c r="R72" s="16"/>
    </row>
    <row r="73" spans="1:18" x14ac:dyDescent="0.3">
      <c r="A73" s="9">
        <v>72</v>
      </c>
      <c r="B73" s="39"/>
      <c r="C73" s="46"/>
      <c r="D73" s="39"/>
      <c r="E73" s="39"/>
      <c r="F73" s="39"/>
      <c r="G73" s="39"/>
      <c r="H73" s="39"/>
      <c r="I73" s="8" t="e">
        <f>VLOOKUP(B73,Tabelle2[#All],2,FALSE)</f>
        <v>#N/A</v>
      </c>
      <c r="J73" s="8" t="e">
        <f ca="1">VLOOKUP(YEAR(TODAY())-F73,Tabelle1[#All],IF(E73="m",3,IF(E73="w",5,"fehlt")),FALSE)</f>
        <v>#VALUE!</v>
      </c>
      <c r="K73" s="8" t="e">
        <f>VLOOKUP(G73,Tabelle3[#All],2,FALSE)</f>
        <v>#N/A</v>
      </c>
      <c r="L73" s="10"/>
      <c r="M73" s="16"/>
      <c r="N73" s="16"/>
      <c r="O73" s="17"/>
      <c r="P73" s="16"/>
      <c r="Q73" s="16"/>
      <c r="R73" s="16"/>
    </row>
    <row r="74" spans="1:18" x14ac:dyDescent="0.3">
      <c r="A74" s="9">
        <v>73</v>
      </c>
      <c r="B74" s="39"/>
      <c r="C74" s="46"/>
      <c r="D74" s="39"/>
      <c r="E74" s="39"/>
      <c r="F74" s="39"/>
      <c r="G74" s="39"/>
      <c r="H74" s="39"/>
      <c r="I74" s="8" t="e">
        <f>VLOOKUP(B74,Tabelle2[#All],2,FALSE)</f>
        <v>#N/A</v>
      </c>
      <c r="J74" s="8" t="e">
        <f ca="1">VLOOKUP(YEAR(TODAY())-F74,Tabelle1[#All],IF(E74="m",3,IF(E74="w",5,"fehlt")),FALSE)</f>
        <v>#VALUE!</v>
      </c>
      <c r="K74" s="8" t="e">
        <f>VLOOKUP(G74,Tabelle3[#All],2,FALSE)</f>
        <v>#N/A</v>
      </c>
      <c r="L74" s="10"/>
      <c r="M74" s="16"/>
      <c r="N74" s="16"/>
      <c r="O74" s="17"/>
      <c r="P74" s="16"/>
      <c r="Q74" s="16"/>
      <c r="R74" s="16"/>
    </row>
    <row r="75" spans="1:18" x14ac:dyDescent="0.3">
      <c r="A75" s="9">
        <v>74</v>
      </c>
      <c r="B75" s="39"/>
      <c r="C75" s="46"/>
      <c r="D75" s="39"/>
      <c r="E75" s="39"/>
      <c r="F75" s="39"/>
      <c r="G75" s="39"/>
      <c r="H75" s="39"/>
      <c r="I75" s="8" t="e">
        <f>VLOOKUP(B75,Tabelle2[#All],2,FALSE)</f>
        <v>#N/A</v>
      </c>
      <c r="J75" s="8" t="e">
        <f ca="1">VLOOKUP(YEAR(TODAY())-F75,Tabelle1[#All],IF(E75="m",3,IF(E75="w",5,"fehlt")),FALSE)</f>
        <v>#VALUE!</v>
      </c>
      <c r="K75" s="8" t="e">
        <f>VLOOKUP(G75,Tabelle3[#All],2,FALSE)</f>
        <v>#N/A</v>
      </c>
      <c r="L75" s="10"/>
      <c r="M75" s="16"/>
      <c r="N75" s="16"/>
      <c r="O75" s="17"/>
      <c r="P75" s="16"/>
      <c r="Q75" s="16"/>
      <c r="R75" s="16"/>
    </row>
    <row r="76" spans="1:18" x14ac:dyDescent="0.3">
      <c r="A76" s="9">
        <v>75</v>
      </c>
      <c r="B76" s="39"/>
      <c r="C76" s="46"/>
      <c r="D76" s="39"/>
      <c r="E76" s="39"/>
      <c r="F76" s="39"/>
      <c r="G76" s="39"/>
      <c r="H76" s="39"/>
      <c r="I76" s="8" t="e">
        <f>VLOOKUP(B76,Tabelle2[#All],2,FALSE)</f>
        <v>#N/A</v>
      </c>
      <c r="J76" s="8" t="e">
        <f ca="1">VLOOKUP(YEAR(TODAY())-F76,Tabelle1[#All],IF(E76="m",3,IF(E76="w",5,"fehlt")),FALSE)</f>
        <v>#VALUE!</v>
      </c>
      <c r="K76" s="8" t="e">
        <f>VLOOKUP(G76,Tabelle3[#All],2,FALSE)</f>
        <v>#N/A</v>
      </c>
      <c r="L76" s="10"/>
      <c r="M76" s="16"/>
      <c r="N76" s="16"/>
      <c r="O76" s="17"/>
      <c r="P76" s="16"/>
      <c r="Q76" s="16"/>
      <c r="R76" s="16"/>
    </row>
    <row r="77" spans="1:18" x14ac:dyDescent="0.3">
      <c r="A77" s="9">
        <v>76</v>
      </c>
      <c r="B77" s="39"/>
      <c r="C77" s="46"/>
      <c r="D77" s="39"/>
      <c r="E77" s="39"/>
      <c r="F77" s="39"/>
      <c r="G77" s="39"/>
      <c r="H77" s="39"/>
      <c r="I77" s="8" t="e">
        <f>VLOOKUP(B77,Tabelle2[#All],2,FALSE)</f>
        <v>#N/A</v>
      </c>
      <c r="J77" s="8" t="e">
        <f ca="1">VLOOKUP(YEAR(TODAY())-F77,Tabelle1[#All],IF(E77="m",3,IF(E77="w",5,"fehlt")),FALSE)</f>
        <v>#VALUE!</v>
      </c>
      <c r="K77" s="8" t="e">
        <f>VLOOKUP(G77,Tabelle3[#All],2,FALSE)</f>
        <v>#N/A</v>
      </c>
      <c r="L77" s="10"/>
      <c r="M77" s="16"/>
      <c r="N77" s="16"/>
      <c r="O77" s="17"/>
      <c r="P77" s="16"/>
      <c r="Q77" s="16"/>
      <c r="R77" s="16"/>
    </row>
    <row r="78" spans="1:18" x14ac:dyDescent="0.3">
      <c r="A78" s="9">
        <v>77</v>
      </c>
      <c r="B78" s="39"/>
      <c r="C78" s="46"/>
      <c r="D78" s="39"/>
      <c r="E78" s="39"/>
      <c r="F78" s="39"/>
      <c r="G78" s="39"/>
      <c r="H78" s="39"/>
      <c r="I78" s="8" t="e">
        <f>VLOOKUP(B78,Tabelle2[#All],2,FALSE)</f>
        <v>#N/A</v>
      </c>
      <c r="J78" s="8" t="e">
        <f ca="1">VLOOKUP(YEAR(TODAY())-F78,Tabelle1[#All],IF(E78="m",3,IF(E78="w",5,"fehlt")),FALSE)</f>
        <v>#VALUE!</v>
      </c>
      <c r="K78" s="8" t="e">
        <f>VLOOKUP(G78,Tabelle3[#All],2,FALSE)</f>
        <v>#N/A</v>
      </c>
      <c r="L78" s="10"/>
      <c r="M78" s="16"/>
      <c r="N78" s="16"/>
      <c r="O78" s="17"/>
      <c r="P78" s="16"/>
      <c r="Q78" s="16"/>
      <c r="R78" s="16"/>
    </row>
    <row r="79" spans="1:18" x14ac:dyDescent="0.3">
      <c r="A79" s="9">
        <v>78</v>
      </c>
      <c r="B79" s="39"/>
      <c r="C79" s="46"/>
      <c r="D79" s="39"/>
      <c r="E79" s="39"/>
      <c r="F79" s="39"/>
      <c r="G79" s="39"/>
      <c r="H79" s="39"/>
      <c r="I79" s="8" t="e">
        <f>VLOOKUP(B79,Tabelle2[#All],2,FALSE)</f>
        <v>#N/A</v>
      </c>
      <c r="J79" s="8" t="e">
        <f ca="1">VLOOKUP(YEAR(TODAY())-F79,Tabelle1[#All],IF(E79="m",3,IF(E79="w",5,"fehlt")),FALSE)</f>
        <v>#VALUE!</v>
      </c>
      <c r="K79" s="8" t="e">
        <f>VLOOKUP(G79,Tabelle3[#All],2,FALSE)</f>
        <v>#N/A</v>
      </c>
      <c r="L79" s="10"/>
      <c r="M79" s="16"/>
      <c r="N79" s="16"/>
      <c r="O79" s="17"/>
      <c r="P79" s="16"/>
      <c r="Q79" s="16"/>
      <c r="R79" s="16"/>
    </row>
    <row r="80" spans="1:18" x14ac:dyDescent="0.3">
      <c r="A80" s="9">
        <v>79</v>
      </c>
      <c r="B80" s="39"/>
      <c r="C80" s="46"/>
      <c r="D80" s="39"/>
      <c r="E80" s="39"/>
      <c r="F80" s="39"/>
      <c r="G80" s="39"/>
      <c r="H80" s="39"/>
      <c r="I80" s="8" t="e">
        <f>VLOOKUP(B80,Tabelle2[#All],2,FALSE)</f>
        <v>#N/A</v>
      </c>
      <c r="J80" s="8" t="e">
        <f ca="1">VLOOKUP(YEAR(TODAY())-F80,Tabelle1[#All],IF(E80="m",3,IF(E80="w",5,"fehlt")),FALSE)</f>
        <v>#VALUE!</v>
      </c>
      <c r="K80" s="8" t="e">
        <f>VLOOKUP(G80,Tabelle3[#All],2,FALSE)</f>
        <v>#N/A</v>
      </c>
      <c r="L80" s="10"/>
      <c r="M80" s="16"/>
      <c r="N80" s="16"/>
      <c r="O80" s="17"/>
      <c r="P80" s="16"/>
      <c r="Q80" s="16"/>
      <c r="R80" s="16"/>
    </row>
    <row r="81" spans="1:19" x14ac:dyDescent="0.3">
      <c r="A81" s="9">
        <v>80</v>
      </c>
      <c r="B81" s="39"/>
      <c r="C81" s="46"/>
      <c r="D81" s="39"/>
      <c r="E81" s="39"/>
      <c r="F81" s="39"/>
      <c r="G81" s="39"/>
      <c r="H81" s="39"/>
      <c r="I81" s="8" t="e">
        <f>VLOOKUP(B81,Tabelle2[#All],2,FALSE)</f>
        <v>#N/A</v>
      </c>
      <c r="J81" s="8" t="e">
        <f ca="1">VLOOKUP(YEAR(TODAY())-F81,Tabelle1[#All],IF(E81="m",3,IF(E81="w",5,"fehlt")),FALSE)</f>
        <v>#VALUE!</v>
      </c>
      <c r="K81" s="8" t="e">
        <f>VLOOKUP(G81,Tabelle3[#All],2,FALSE)</f>
        <v>#N/A</v>
      </c>
      <c r="L81" s="10"/>
      <c r="M81" s="16"/>
      <c r="N81" s="16"/>
      <c r="O81" s="17"/>
      <c r="P81" s="16"/>
      <c r="Q81" s="16"/>
      <c r="R81" s="16"/>
    </row>
    <row r="82" spans="1:19" x14ac:dyDescent="0.3">
      <c r="A82" s="9">
        <v>81</v>
      </c>
      <c r="B82" s="39"/>
      <c r="C82" s="46"/>
      <c r="D82" s="39"/>
      <c r="E82" s="39"/>
      <c r="F82" s="39"/>
      <c r="G82" s="39"/>
      <c r="H82" s="39"/>
      <c r="I82" s="8" t="e">
        <f>VLOOKUP(B82,Tabelle2[#All],2,FALSE)</f>
        <v>#N/A</v>
      </c>
      <c r="J82" s="8" t="e">
        <f ca="1">VLOOKUP(YEAR(TODAY())-F82,Tabelle1[#All],IF(E82="m",3,IF(E82="w",5,"fehlt")),FALSE)</f>
        <v>#VALUE!</v>
      </c>
      <c r="K82" s="8" t="e">
        <f>VLOOKUP(G82,Tabelle3[#All],2,FALSE)</f>
        <v>#N/A</v>
      </c>
      <c r="L82" s="10"/>
      <c r="M82" s="16"/>
      <c r="N82" s="16"/>
      <c r="O82" s="17"/>
      <c r="P82" s="16"/>
      <c r="Q82" s="16"/>
      <c r="R82" s="16"/>
    </row>
    <row r="83" spans="1:19" x14ac:dyDescent="0.3">
      <c r="A83" s="9">
        <v>82</v>
      </c>
      <c r="B83" s="39"/>
      <c r="C83" s="46"/>
      <c r="D83" s="39"/>
      <c r="E83" s="39"/>
      <c r="F83" s="39"/>
      <c r="G83" s="39"/>
      <c r="H83" s="39"/>
      <c r="I83" s="8" t="e">
        <f>VLOOKUP(B83,Tabelle2[#All],2,FALSE)</f>
        <v>#N/A</v>
      </c>
      <c r="J83" s="8" t="e">
        <f ca="1">VLOOKUP(YEAR(TODAY())-F83,Tabelle1[#All],IF(E83="m",3,IF(E83="w",5,"fehlt")),FALSE)</f>
        <v>#VALUE!</v>
      </c>
      <c r="K83" s="8" t="e">
        <f>VLOOKUP(G83,Tabelle3[#All],2,FALSE)</f>
        <v>#N/A</v>
      </c>
      <c r="L83" s="10"/>
      <c r="M83" s="16"/>
      <c r="N83" s="16"/>
      <c r="O83" s="17"/>
      <c r="P83" s="16"/>
      <c r="Q83" s="16"/>
      <c r="R83" s="16"/>
    </row>
    <row r="84" spans="1:19" x14ac:dyDescent="0.3">
      <c r="A84" s="9">
        <v>83</v>
      </c>
      <c r="B84" s="39"/>
      <c r="C84" s="46"/>
      <c r="D84" s="39"/>
      <c r="E84" s="39"/>
      <c r="F84" s="39"/>
      <c r="G84" s="39"/>
      <c r="H84" s="39"/>
      <c r="I84" s="8" t="e">
        <f>VLOOKUP(B84,Tabelle2[#All],2,FALSE)</f>
        <v>#N/A</v>
      </c>
      <c r="J84" s="8" t="e">
        <f ca="1">VLOOKUP(YEAR(TODAY())-F84,Tabelle1[#All],IF(E84="m",3,IF(E84="w",5,"fehlt")),FALSE)</f>
        <v>#VALUE!</v>
      </c>
      <c r="K84" s="8" t="e">
        <f>VLOOKUP(G84,Tabelle3[#All],2,FALSE)</f>
        <v>#N/A</v>
      </c>
      <c r="L84" s="10"/>
      <c r="M84" s="16"/>
      <c r="N84" s="16"/>
      <c r="O84" s="17"/>
      <c r="P84" s="16"/>
      <c r="Q84" s="16"/>
      <c r="R84" s="16"/>
    </row>
    <row r="85" spans="1:19" x14ac:dyDescent="0.3">
      <c r="A85" s="9">
        <v>84</v>
      </c>
      <c r="B85" s="39"/>
      <c r="C85" s="46"/>
      <c r="D85" s="39"/>
      <c r="E85" s="39"/>
      <c r="F85" s="39"/>
      <c r="G85" s="39"/>
      <c r="H85" s="39"/>
      <c r="I85" s="8" t="e">
        <f>VLOOKUP(B85,Tabelle2[#All],2,FALSE)</f>
        <v>#N/A</v>
      </c>
      <c r="J85" s="8" t="e">
        <f ca="1">VLOOKUP(YEAR(TODAY())-F85,Tabelle1[#All],IF(E85="m",3,IF(E85="w",5,"fehlt")),FALSE)</f>
        <v>#VALUE!</v>
      </c>
      <c r="K85" s="8" t="e">
        <f>VLOOKUP(G85,Tabelle3[#All],2,FALSE)</f>
        <v>#N/A</v>
      </c>
      <c r="L85" s="10"/>
      <c r="M85" s="16"/>
      <c r="N85" s="16"/>
      <c r="O85" s="17"/>
      <c r="P85" s="16"/>
      <c r="Q85" s="16"/>
      <c r="R85" s="16"/>
    </row>
    <row r="86" spans="1:19" x14ac:dyDescent="0.3">
      <c r="A86" s="9">
        <v>85</v>
      </c>
      <c r="B86" s="39"/>
      <c r="C86" s="46"/>
      <c r="D86" s="39"/>
      <c r="E86" s="39"/>
      <c r="F86" s="39"/>
      <c r="G86" s="39"/>
      <c r="H86" s="39"/>
      <c r="I86" s="8" t="e">
        <f>VLOOKUP(B86,Tabelle2[#All],2,FALSE)</f>
        <v>#N/A</v>
      </c>
      <c r="J86" s="8" t="e">
        <f ca="1">VLOOKUP(YEAR(TODAY())-F86,Tabelle1[#All],IF(E86="m",3,IF(E86="w",5,"fehlt")),FALSE)</f>
        <v>#VALUE!</v>
      </c>
      <c r="K86" s="8" t="e">
        <f>VLOOKUP(G86,Tabelle3[#All],2,FALSE)</f>
        <v>#N/A</v>
      </c>
      <c r="L86" s="10"/>
      <c r="M86" s="16"/>
      <c r="N86" s="16"/>
      <c r="O86" s="17"/>
      <c r="P86" s="16"/>
      <c r="Q86" s="16"/>
      <c r="R86" s="16"/>
    </row>
    <row r="87" spans="1:19" x14ac:dyDescent="0.3">
      <c r="A87" s="9">
        <v>86</v>
      </c>
      <c r="B87" s="39"/>
      <c r="C87" s="46"/>
      <c r="D87" s="39"/>
      <c r="E87" s="39"/>
      <c r="F87" s="39"/>
      <c r="G87" s="39"/>
      <c r="H87" s="39"/>
      <c r="I87" s="8" t="e">
        <f>VLOOKUP(B87,Tabelle2[#All],2,FALSE)</f>
        <v>#N/A</v>
      </c>
      <c r="J87" s="8" t="e">
        <f ca="1">VLOOKUP(YEAR(TODAY())-F87,Tabelle1[#All],IF(E87="m",3,IF(E87="w",5,"fehlt")),FALSE)</f>
        <v>#VALUE!</v>
      </c>
      <c r="K87" s="8" t="e">
        <f>VLOOKUP(G87,Tabelle3[#All],2,FALSE)</f>
        <v>#N/A</v>
      </c>
      <c r="L87" s="10"/>
      <c r="M87" s="16"/>
      <c r="N87" s="16"/>
      <c r="O87" s="17"/>
      <c r="P87" s="16"/>
      <c r="Q87" s="16"/>
      <c r="R87" s="16"/>
      <c r="S87" t="s">
        <v>383</v>
      </c>
    </row>
    <row r="88" spans="1:19" x14ac:dyDescent="0.3">
      <c r="A88" s="9">
        <v>87</v>
      </c>
      <c r="B88" s="39"/>
      <c r="C88" s="46"/>
      <c r="D88" s="39"/>
      <c r="E88" s="39"/>
      <c r="F88" s="39"/>
      <c r="G88" s="40"/>
      <c r="H88" s="39"/>
      <c r="I88" s="8" t="e">
        <f>VLOOKUP(B88,Tabelle2[#All],2,FALSE)</f>
        <v>#N/A</v>
      </c>
      <c r="J88" s="8" t="e">
        <f ca="1">VLOOKUP(YEAR(TODAY())-F88,Tabelle1[#All],IF(E88="m",3,IF(E88="w",5,"fehlt")),FALSE)</f>
        <v>#VALUE!</v>
      </c>
      <c r="K88" s="8" t="e">
        <f>VLOOKUP(G88,Tabelle3[#All],2,FALSE)</f>
        <v>#N/A</v>
      </c>
      <c r="L88" s="10"/>
      <c r="M88" s="16"/>
      <c r="N88" s="16"/>
      <c r="O88" s="17"/>
      <c r="P88" s="16"/>
      <c r="Q88" s="16"/>
      <c r="R88" s="16"/>
    </row>
    <row r="89" spans="1:19" x14ac:dyDescent="0.3">
      <c r="A89" s="9">
        <v>88</v>
      </c>
      <c r="B89" s="39"/>
      <c r="C89" s="46"/>
      <c r="D89" s="39"/>
      <c r="E89" s="39"/>
      <c r="F89" s="39"/>
      <c r="G89" s="40"/>
      <c r="H89" s="39"/>
      <c r="I89" s="8" t="e">
        <f>VLOOKUP(B89,Tabelle2[#All],2,FALSE)</f>
        <v>#N/A</v>
      </c>
      <c r="J89" s="8" t="e">
        <f ca="1">VLOOKUP(YEAR(TODAY())-F89,Tabelle1[#All],IF(E89="m",3,IF(E89="w",5,"fehlt")),FALSE)</f>
        <v>#VALUE!</v>
      </c>
      <c r="K89" s="8" t="e">
        <f>VLOOKUP(G89,Tabelle3[#All],2,FALSE)</f>
        <v>#N/A</v>
      </c>
      <c r="L89" s="10"/>
      <c r="M89" s="16"/>
      <c r="N89" s="16"/>
      <c r="O89" s="17"/>
      <c r="P89" s="16"/>
      <c r="Q89" s="16"/>
      <c r="R89" s="16"/>
    </row>
    <row r="90" spans="1:19" ht="14.25" customHeight="1" x14ac:dyDescent="0.3">
      <c r="A90" s="9">
        <v>89</v>
      </c>
      <c r="B90" s="39"/>
      <c r="C90" s="43"/>
      <c r="D90" s="32"/>
      <c r="E90" s="32"/>
      <c r="F90" s="32"/>
      <c r="G90" s="34"/>
      <c r="H90" s="32"/>
      <c r="I90" s="8" t="e">
        <f>VLOOKUP(B90,Tabelle2[#All],2,FALSE)</f>
        <v>#N/A</v>
      </c>
      <c r="J90" s="8" t="e">
        <f ca="1">VLOOKUP(YEAR(TODAY())-F90,Tabelle1[#All],IF(E90="m",3,IF(E90="w",5,"fehlt")),FALSE)</f>
        <v>#VALUE!</v>
      </c>
      <c r="K90" s="8" t="e">
        <f>VLOOKUP(G90,Tabelle3[#All],2,FALSE)</f>
        <v>#N/A</v>
      </c>
      <c r="L90" s="10"/>
      <c r="M90" s="16"/>
      <c r="N90" s="16"/>
      <c r="O90" s="17"/>
      <c r="P90" s="16"/>
      <c r="Q90" s="16"/>
      <c r="R90" s="16"/>
    </row>
    <row r="91" spans="1:19" ht="14.25" customHeight="1" x14ac:dyDescent="0.3">
      <c r="A91" s="9">
        <v>90</v>
      </c>
      <c r="B91" s="39"/>
      <c r="C91" s="43"/>
      <c r="D91" s="32"/>
      <c r="E91" s="32"/>
      <c r="F91" s="32"/>
      <c r="G91" s="34"/>
      <c r="H91" s="32"/>
      <c r="I91" s="8" t="e">
        <f>VLOOKUP(B91,Tabelle2[#All],2,FALSE)</f>
        <v>#N/A</v>
      </c>
      <c r="J91" s="8" t="e">
        <f ca="1">VLOOKUP(YEAR(TODAY())-F91,Tabelle1[#All],IF(E91="m",3,IF(E91="w",5,"fehlt")),FALSE)</f>
        <v>#VALUE!</v>
      </c>
      <c r="K91" s="8" t="e">
        <f>VLOOKUP(G91,Tabelle3[#All],2,FALSE)</f>
        <v>#N/A</v>
      </c>
      <c r="L91" s="10"/>
      <c r="M91" s="16"/>
      <c r="N91" s="16"/>
      <c r="O91" s="17"/>
      <c r="P91" s="16"/>
      <c r="Q91" s="16"/>
      <c r="R91" s="16"/>
    </row>
    <row r="92" spans="1:19" ht="14.25" customHeight="1" x14ac:dyDescent="0.3">
      <c r="A92" s="9">
        <v>91</v>
      </c>
      <c r="B92" s="32"/>
      <c r="C92" s="43"/>
      <c r="D92" s="32"/>
      <c r="E92" s="32"/>
      <c r="F92" s="32"/>
      <c r="G92" s="34"/>
      <c r="H92" s="32"/>
      <c r="I92" s="8" t="e">
        <f>VLOOKUP(B92,Tabelle2[#All],2,FALSE)</f>
        <v>#N/A</v>
      </c>
      <c r="J92" s="8" t="e">
        <f ca="1">VLOOKUP(YEAR(TODAY())-F92,Tabelle1[#All],IF(E92="m",3,IF(E92="w",5,"fehlt")),FALSE)</f>
        <v>#VALUE!</v>
      </c>
      <c r="K92" s="8" t="e">
        <f>VLOOKUP(G92,Tabelle3[#All],2,FALSE)</f>
        <v>#N/A</v>
      </c>
      <c r="L92" s="10"/>
      <c r="M92" s="16"/>
      <c r="N92" s="16"/>
      <c r="O92" s="17"/>
      <c r="P92" s="16"/>
      <c r="Q92" s="16"/>
      <c r="R92" s="16"/>
    </row>
    <row r="93" spans="1:19" ht="14.25" customHeight="1" x14ac:dyDescent="0.3">
      <c r="A93" s="9">
        <v>92</v>
      </c>
      <c r="B93" s="32"/>
      <c r="C93" s="43"/>
      <c r="D93" s="32"/>
      <c r="E93" s="32"/>
      <c r="F93" s="32"/>
      <c r="G93" s="32"/>
      <c r="H93" s="32"/>
      <c r="I93" s="8" t="e">
        <f>VLOOKUP(B93,Tabelle2[#All],2,FALSE)</f>
        <v>#N/A</v>
      </c>
      <c r="J93" s="8" t="e">
        <f ca="1">VLOOKUP(YEAR(TODAY())-F93,Tabelle1[#All],IF(E93="m",3,IF(E93="w",5,"fehlt")),FALSE)</f>
        <v>#VALUE!</v>
      </c>
      <c r="K93" s="8" t="e">
        <f>VLOOKUP(G93,Tabelle3[#All],2,FALSE)</f>
        <v>#N/A</v>
      </c>
      <c r="L93" s="10"/>
      <c r="M93" s="16"/>
      <c r="N93" s="16"/>
      <c r="O93" s="17"/>
      <c r="P93" s="16"/>
      <c r="Q93" s="16"/>
      <c r="R93" s="16"/>
    </row>
    <row r="94" spans="1:19" ht="14.25" customHeight="1" x14ac:dyDescent="0.3">
      <c r="A94" s="9">
        <v>93</v>
      </c>
      <c r="B94" s="32"/>
      <c r="C94" s="43"/>
      <c r="D94" s="32"/>
      <c r="E94" s="32"/>
      <c r="F94" s="32"/>
      <c r="G94" s="32"/>
      <c r="H94" s="32"/>
      <c r="I94" s="8" t="e">
        <f>VLOOKUP(B94,Tabelle2[#All],2,FALSE)</f>
        <v>#N/A</v>
      </c>
      <c r="J94" s="8" t="e">
        <f ca="1">VLOOKUP(YEAR(TODAY())-F94,Tabelle1[#All],IF(E94="m",3,IF(E94="w",5,"fehlt")),FALSE)</f>
        <v>#VALUE!</v>
      </c>
      <c r="K94" s="8" t="e">
        <f>VLOOKUP(G94,Tabelle3[#All],2,FALSE)</f>
        <v>#N/A</v>
      </c>
      <c r="L94" s="10"/>
      <c r="M94" s="16"/>
      <c r="N94" s="16"/>
      <c r="O94" s="17"/>
      <c r="P94" s="16"/>
      <c r="Q94" s="16"/>
      <c r="R94" s="16"/>
    </row>
    <row r="95" spans="1:19" ht="14.25" customHeight="1" x14ac:dyDescent="0.3">
      <c r="A95" s="9">
        <v>94</v>
      </c>
      <c r="B95" s="32"/>
      <c r="C95" s="43"/>
      <c r="D95" s="32"/>
      <c r="E95" s="32"/>
      <c r="F95" s="32"/>
      <c r="G95" s="32"/>
      <c r="H95" s="32"/>
      <c r="I95" s="8" t="e">
        <f>VLOOKUP(B95,Tabelle2[#All],2,FALSE)</f>
        <v>#N/A</v>
      </c>
      <c r="J95" s="8" t="e">
        <f ca="1">VLOOKUP(YEAR(TODAY())-F95,Tabelle1[#All],IF(E95="m",3,IF(E95="w",5,"fehlt")),FALSE)</f>
        <v>#VALUE!</v>
      </c>
      <c r="K95" s="8" t="e">
        <f>VLOOKUP(G95,Tabelle3[#All],2,FALSE)</f>
        <v>#N/A</v>
      </c>
      <c r="L95" s="10"/>
      <c r="M95" s="16"/>
      <c r="N95" s="16"/>
      <c r="O95" s="17"/>
      <c r="P95" s="16"/>
      <c r="Q95" s="16"/>
      <c r="R95" s="16"/>
    </row>
    <row r="96" spans="1:19" ht="14.25" customHeight="1" x14ac:dyDescent="0.3">
      <c r="A96" s="9">
        <v>95</v>
      </c>
      <c r="B96" s="32"/>
      <c r="C96" s="43"/>
      <c r="D96" s="32"/>
      <c r="E96" s="32"/>
      <c r="F96" s="32"/>
      <c r="G96" s="34"/>
      <c r="H96" s="32"/>
      <c r="I96" s="8" t="e">
        <f>VLOOKUP(B96,Tabelle2[#All],2,FALSE)</f>
        <v>#N/A</v>
      </c>
      <c r="J96" s="8" t="e">
        <f ca="1">VLOOKUP(YEAR(TODAY())-F96,Tabelle1[#All],IF(E96="m",3,IF(E96="w",5,"fehlt")),FALSE)</f>
        <v>#VALUE!</v>
      </c>
      <c r="K96" s="8" t="e">
        <f>VLOOKUP(G96,Tabelle3[#All],2,FALSE)</f>
        <v>#N/A</v>
      </c>
      <c r="L96" s="10"/>
      <c r="M96" s="16"/>
      <c r="N96" s="16"/>
      <c r="O96" s="17"/>
      <c r="P96" s="16"/>
      <c r="Q96" s="16"/>
      <c r="R96" s="16"/>
    </row>
    <row r="97" spans="1:18" ht="14.25" customHeight="1" x14ac:dyDescent="0.3">
      <c r="A97" s="9">
        <v>96</v>
      </c>
      <c r="B97" s="32"/>
      <c r="C97" s="43"/>
      <c r="D97" s="32"/>
      <c r="E97" s="32"/>
      <c r="F97" s="32"/>
      <c r="G97" s="34"/>
      <c r="H97" s="32"/>
      <c r="I97" s="8" t="e">
        <f>VLOOKUP(B97,Tabelle2[#All],2,FALSE)</f>
        <v>#N/A</v>
      </c>
      <c r="J97" s="8" t="e">
        <f ca="1">VLOOKUP(YEAR(TODAY())-F97,Tabelle1[#All],IF(E97="m",3,IF(E97="w",5,"fehlt")),FALSE)</f>
        <v>#VALUE!</v>
      </c>
      <c r="K97" s="8" t="e">
        <f>VLOOKUP(G97,Tabelle3[#All],2,FALSE)</f>
        <v>#N/A</v>
      </c>
      <c r="L97" s="10"/>
      <c r="M97" s="16"/>
      <c r="N97" s="16"/>
      <c r="O97" s="17"/>
      <c r="P97" s="16"/>
      <c r="Q97" s="16"/>
      <c r="R97" s="16"/>
    </row>
    <row r="98" spans="1:18" ht="14.25" customHeight="1" x14ac:dyDescent="0.3">
      <c r="A98" s="9">
        <v>97</v>
      </c>
      <c r="B98" s="32"/>
      <c r="C98" s="43"/>
      <c r="D98" s="32"/>
      <c r="E98" s="32"/>
      <c r="F98" s="32"/>
      <c r="G98" s="34"/>
      <c r="H98" s="32"/>
      <c r="I98" s="8" t="e">
        <f>VLOOKUP(B98,Tabelle2[#All],2,FALSE)</f>
        <v>#N/A</v>
      </c>
      <c r="J98" s="8" t="e">
        <f ca="1">VLOOKUP(YEAR(TODAY())-F98,Tabelle1[#All],IF(E98="m",3,IF(E98="w",5,"fehlt")),FALSE)</f>
        <v>#VALUE!</v>
      </c>
      <c r="K98" s="8" t="e">
        <f>VLOOKUP(G98,Tabelle3[#All],2,FALSE)</f>
        <v>#N/A</v>
      </c>
      <c r="L98" s="10"/>
      <c r="M98" s="16"/>
      <c r="N98" s="16"/>
      <c r="O98" s="17"/>
      <c r="P98" s="16"/>
      <c r="Q98" s="16"/>
      <c r="R98" s="16"/>
    </row>
    <row r="99" spans="1:18" ht="14.25" customHeight="1" x14ac:dyDescent="0.3">
      <c r="A99" s="9">
        <v>98</v>
      </c>
      <c r="B99" s="32"/>
      <c r="C99" s="43"/>
      <c r="D99" s="32"/>
      <c r="E99" s="32"/>
      <c r="F99" s="32"/>
      <c r="G99" s="34"/>
      <c r="H99" s="32"/>
      <c r="I99" s="8" t="e">
        <f>VLOOKUP(B99,Tabelle2[#All],2,FALSE)</f>
        <v>#N/A</v>
      </c>
      <c r="J99" s="8" t="e">
        <f ca="1">VLOOKUP(YEAR(TODAY())-F99,Tabelle1[#All],IF(E99="m",3,IF(E99="w",5,"fehlt")),FALSE)</f>
        <v>#VALUE!</v>
      </c>
      <c r="K99" s="8" t="e">
        <f>VLOOKUP(G99,Tabelle3[#All],2,FALSE)</f>
        <v>#N/A</v>
      </c>
      <c r="L99" s="10"/>
      <c r="M99" s="16"/>
      <c r="N99" s="16"/>
      <c r="O99" s="17"/>
      <c r="P99" s="16"/>
      <c r="Q99" s="16"/>
      <c r="R99" s="16"/>
    </row>
    <row r="100" spans="1:18" ht="14.25" customHeight="1" x14ac:dyDescent="0.3">
      <c r="A100" s="9">
        <v>99</v>
      </c>
      <c r="B100" s="32"/>
      <c r="C100" s="43"/>
      <c r="D100" s="32"/>
      <c r="E100" s="32"/>
      <c r="F100" s="32"/>
      <c r="G100" s="34"/>
      <c r="H100" s="32"/>
      <c r="I100" s="8" t="e">
        <f>VLOOKUP(B100,Tabelle2[#All],2,FALSE)</f>
        <v>#N/A</v>
      </c>
      <c r="J100" s="8" t="e">
        <f ca="1">VLOOKUP(YEAR(TODAY())-F100,Tabelle1[#All],IF(E100="m",3,IF(E100="w",5,"fehlt")),FALSE)</f>
        <v>#VALUE!</v>
      </c>
      <c r="K100" s="8" t="e">
        <f>VLOOKUP(G100,Tabelle3[#All],2,FALSE)</f>
        <v>#N/A</v>
      </c>
      <c r="L100" s="10"/>
      <c r="M100" s="16"/>
      <c r="N100" s="16"/>
      <c r="O100" s="17"/>
      <c r="P100" s="16"/>
      <c r="Q100" s="16"/>
      <c r="R100" s="16"/>
    </row>
    <row r="101" spans="1:18" ht="14.25" customHeight="1" x14ac:dyDescent="0.3">
      <c r="A101" s="9">
        <v>100</v>
      </c>
      <c r="B101" s="32"/>
      <c r="C101" s="43"/>
      <c r="D101" s="32"/>
      <c r="E101" s="32"/>
      <c r="F101" s="32"/>
      <c r="G101" s="34"/>
      <c r="H101" s="32"/>
      <c r="I101" s="8" t="e">
        <f>VLOOKUP(B101,Tabelle2[#All],2,FALSE)</f>
        <v>#N/A</v>
      </c>
      <c r="J101" s="8" t="e">
        <f ca="1">VLOOKUP(YEAR(TODAY())-F101,Tabelle1[#All],IF(E101="m",3,IF(E101="w",5,"fehlt")),FALSE)</f>
        <v>#VALUE!</v>
      </c>
      <c r="K101" s="8" t="e">
        <f>VLOOKUP(G101,Tabelle3[#All],2,FALSE)</f>
        <v>#N/A</v>
      </c>
      <c r="L101" s="10"/>
      <c r="M101" s="16"/>
      <c r="N101" s="16"/>
      <c r="O101" s="17"/>
      <c r="P101" s="16"/>
      <c r="Q101" s="16"/>
      <c r="R101" s="16"/>
    </row>
    <row r="102" spans="1:18" ht="14.25" customHeight="1" x14ac:dyDescent="0.3">
      <c r="A102" s="9">
        <v>101</v>
      </c>
      <c r="B102" s="32"/>
      <c r="C102" s="43"/>
      <c r="D102" s="32"/>
      <c r="E102" s="32"/>
      <c r="F102" s="32"/>
      <c r="G102" s="34"/>
      <c r="H102" s="32"/>
      <c r="I102" s="8" t="e">
        <f>VLOOKUP(B102,Tabelle2[#All],2,FALSE)</f>
        <v>#N/A</v>
      </c>
      <c r="J102" s="8" t="e">
        <f ca="1">VLOOKUP(YEAR(TODAY())-F102,Tabelle1[#All],IF(E102="m",3,IF(E102="w",5,"fehlt")),FALSE)</f>
        <v>#VALUE!</v>
      </c>
      <c r="K102" s="8" t="e">
        <f>VLOOKUP(G102,Tabelle3[#All],2,FALSE)</f>
        <v>#N/A</v>
      </c>
      <c r="L102" s="10"/>
      <c r="M102" s="16"/>
      <c r="N102" s="16"/>
      <c r="O102" s="17"/>
      <c r="P102" s="16"/>
      <c r="Q102" s="16"/>
      <c r="R102" s="16"/>
    </row>
    <row r="103" spans="1:18" ht="14.25" customHeight="1" x14ac:dyDescent="0.3">
      <c r="A103" s="9">
        <v>102</v>
      </c>
      <c r="B103" s="32"/>
      <c r="C103" s="43"/>
      <c r="D103" s="32"/>
      <c r="E103" s="32"/>
      <c r="F103" s="32"/>
      <c r="G103" s="34"/>
      <c r="H103" s="32"/>
      <c r="I103" s="8" t="e">
        <f>VLOOKUP(B103,Tabelle2[#All],2,FALSE)</f>
        <v>#N/A</v>
      </c>
      <c r="J103" s="8" t="e">
        <f ca="1">VLOOKUP(YEAR(TODAY())-F103,Tabelle1[#All],IF(E103="m",3,IF(E103="w",5,"fehlt")),FALSE)</f>
        <v>#VALUE!</v>
      </c>
      <c r="K103" s="8" t="e">
        <f>VLOOKUP(G103,Tabelle3[#All],2,FALSE)</f>
        <v>#N/A</v>
      </c>
      <c r="L103" s="10"/>
      <c r="M103" s="16"/>
      <c r="N103" s="16"/>
      <c r="O103" s="17"/>
      <c r="P103" s="16"/>
      <c r="Q103" s="16"/>
      <c r="R103" s="16"/>
    </row>
    <row r="104" spans="1:18" ht="14.25" customHeight="1" x14ac:dyDescent="0.3">
      <c r="A104" s="9">
        <v>103</v>
      </c>
      <c r="B104" s="32"/>
      <c r="C104" s="43"/>
      <c r="D104" s="32"/>
      <c r="E104" s="32"/>
      <c r="F104" s="32"/>
      <c r="G104" s="34"/>
      <c r="H104" s="32"/>
      <c r="I104" s="8" t="e">
        <f>VLOOKUP(B104,Tabelle2[#All],2,FALSE)</f>
        <v>#N/A</v>
      </c>
      <c r="J104" s="8" t="e">
        <f ca="1">VLOOKUP(YEAR(TODAY())-F104,Tabelle1[#All],IF(E104="m",3,IF(E104="w",5,"fehlt")),FALSE)</f>
        <v>#VALUE!</v>
      </c>
      <c r="K104" s="8" t="e">
        <f>VLOOKUP(G104,Tabelle3[#All],2,FALSE)</f>
        <v>#N/A</v>
      </c>
      <c r="L104" s="10"/>
      <c r="M104" s="16"/>
      <c r="N104" s="16"/>
      <c r="O104" s="17"/>
      <c r="P104" s="16"/>
      <c r="Q104" s="16"/>
      <c r="R104" s="16"/>
    </row>
    <row r="105" spans="1:18" ht="14.25" customHeight="1" x14ac:dyDescent="0.3">
      <c r="A105" s="9">
        <v>104</v>
      </c>
      <c r="B105" s="32"/>
      <c r="C105" s="43"/>
      <c r="D105" s="32"/>
      <c r="E105" s="32"/>
      <c r="F105" s="32"/>
      <c r="G105" s="34"/>
      <c r="H105" s="32"/>
      <c r="I105" s="8" t="e">
        <f>VLOOKUP(B105,Tabelle2[#All],2,FALSE)</f>
        <v>#N/A</v>
      </c>
      <c r="J105" s="8" t="e">
        <f ca="1">VLOOKUP(YEAR(TODAY())-F105,Tabelle1[#All],IF(E105="m",3,IF(E105="w",5,"fehlt")),FALSE)</f>
        <v>#VALUE!</v>
      </c>
      <c r="K105" s="8" t="e">
        <f>VLOOKUP(G105,Tabelle3[#All],2,FALSE)</f>
        <v>#N/A</v>
      </c>
      <c r="L105" s="10"/>
      <c r="M105" s="16"/>
      <c r="N105" s="16"/>
      <c r="O105" s="17"/>
      <c r="P105" s="16"/>
      <c r="Q105" s="16"/>
      <c r="R105" s="16"/>
    </row>
    <row r="106" spans="1:18" ht="14.25" customHeight="1" x14ac:dyDescent="0.3">
      <c r="A106" s="9">
        <v>105</v>
      </c>
      <c r="B106" s="32"/>
      <c r="C106" s="43"/>
      <c r="D106" s="32"/>
      <c r="E106" s="32"/>
      <c r="F106" s="32"/>
      <c r="G106" s="34"/>
      <c r="H106" s="32"/>
      <c r="I106" s="8" t="e">
        <f>VLOOKUP(B106,Tabelle2[#All],2,FALSE)</f>
        <v>#N/A</v>
      </c>
      <c r="J106" s="8" t="e">
        <f ca="1">VLOOKUP(YEAR(TODAY())-F106,Tabelle1[#All],IF(E106="m",3,IF(E106="w",5,"fehlt")),FALSE)</f>
        <v>#VALUE!</v>
      </c>
      <c r="K106" s="8" t="e">
        <f>VLOOKUP(G106,Tabelle3[#All],2,FALSE)</f>
        <v>#N/A</v>
      </c>
      <c r="L106" s="10"/>
      <c r="M106" s="16"/>
      <c r="N106" s="16"/>
      <c r="O106" s="17"/>
      <c r="P106" s="16"/>
      <c r="Q106" s="16"/>
      <c r="R106" s="16"/>
    </row>
    <row r="107" spans="1:18" ht="14.25" customHeight="1" x14ac:dyDescent="0.3">
      <c r="A107" s="9">
        <v>106</v>
      </c>
      <c r="B107" s="32"/>
      <c r="C107" s="43"/>
      <c r="D107" s="32"/>
      <c r="E107" s="32"/>
      <c r="F107" s="32"/>
      <c r="G107" s="34"/>
      <c r="H107" s="32"/>
      <c r="I107" s="8" t="e">
        <f>VLOOKUP(B107,Tabelle2[#All],2,FALSE)</f>
        <v>#N/A</v>
      </c>
      <c r="J107" s="8" t="e">
        <f ca="1">VLOOKUP(YEAR(TODAY())-F107,Tabelle1[#All],IF(E107="m",3,IF(E107="w",5,"fehlt")),FALSE)</f>
        <v>#VALUE!</v>
      </c>
      <c r="K107" s="8" t="e">
        <f>VLOOKUP(G107,Tabelle3[#All],2,FALSE)</f>
        <v>#N/A</v>
      </c>
      <c r="L107" s="10"/>
      <c r="M107" s="16"/>
      <c r="N107" s="16"/>
      <c r="O107" s="17"/>
      <c r="P107" s="16"/>
      <c r="Q107" s="16"/>
      <c r="R107" s="16"/>
    </row>
    <row r="108" spans="1:18" ht="14.25" customHeight="1" x14ac:dyDescent="0.3">
      <c r="A108" s="9">
        <v>107</v>
      </c>
      <c r="B108" s="32"/>
      <c r="C108" s="43"/>
      <c r="D108" s="32"/>
      <c r="E108" s="32"/>
      <c r="F108" s="32"/>
      <c r="G108" s="34"/>
      <c r="H108" s="32"/>
      <c r="I108" s="8" t="e">
        <f>VLOOKUP(B108,Tabelle2[#All],2,FALSE)</f>
        <v>#N/A</v>
      </c>
      <c r="J108" s="8" t="e">
        <f ca="1">VLOOKUP(YEAR(TODAY())-F108,Tabelle1[#All],IF(E108="m",3,IF(E108="w",5,"fehlt")),FALSE)</f>
        <v>#VALUE!</v>
      </c>
      <c r="K108" s="8" t="e">
        <f>VLOOKUP(G108,Tabelle3[#All],2,FALSE)</f>
        <v>#N/A</v>
      </c>
      <c r="L108" s="10"/>
      <c r="M108" s="16"/>
      <c r="N108" s="16"/>
      <c r="O108" s="17"/>
      <c r="P108" s="16"/>
      <c r="Q108" s="16"/>
      <c r="R108" s="16"/>
    </row>
    <row r="109" spans="1:18" ht="14.25" customHeight="1" x14ac:dyDescent="0.3">
      <c r="A109" s="9">
        <v>108</v>
      </c>
      <c r="B109" s="32"/>
      <c r="C109" s="43"/>
      <c r="D109" s="32"/>
      <c r="E109" s="32"/>
      <c r="F109" s="32"/>
      <c r="G109" s="34"/>
      <c r="H109" s="32"/>
      <c r="I109" s="8" t="e">
        <f>VLOOKUP(B109,Tabelle2[#All],2,FALSE)</f>
        <v>#N/A</v>
      </c>
      <c r="J109" s="8" t="e">
        <f ca="1">VLOOKUP(YEAR(TODAY())-F109,Tabelle1[#All],IF(E109="m",3,IF(E109="w",5,"fehlt")),FALSE)</f>
        <v>#VALUE!</v>
      </c>
      <c r="K109" s="8" t="e">
        <f>VLOOKUP(G109,Tabelle3[#All],2,FALSE)</f>
        <v>#N/A</v>
      </c>
      <c r="L109" s="10"/>
      <c r="M109" s="16"/>
      <c r="N109" s="16"/>
      <c r="O109" s="17"/>
      <c r="P109" s="16"/>
      <c r="Q109" s="16"/>
      <c r="R109" s="16"/>
    </row>
    <row r="110" spans="1:18" ht="14.25" customHeight="1" x14ac:dyDescent="0.3">
      <c r="A110" s="9">
        <v>109</v>
      </c>
      <c r="B110" s="32"/>
      <c r="C110" s="43"/>
      <c r="D110" s="32"/>
      <c r="E110" s="32"/>
      <c r="F110" s="32"/>
      <c r="G110" s="34"/>
      <c r="H110" s="32"/>
      <c r="I110" s="8" t="e">
        <f>VLOOKUP(B110,Tabelle2[#All],2,FALSE)</f>
        <v>#N/A</v>
      </c>
      <c r="J110" s="8" t="e">
        <f ca="1">VLOOKUP(YEAR(TODAY())-F110,Tabelle1[#All],IF(E110="m",3,IF(E110="w",5,"fehlt")),FALSE)</f>
        <v>#VALUE!</v>
      </c>
      <c r="K110" s="8" t="e">
        <f>VLOOKUP(G110,Tabelle3[#All],2,FALSE)</f>
        <v>#N/A</v>
      </c>
      <c r="L110" s="10"/>
      <c r="M110" s="16"/>
      <c r="N110" s="16"/>
      <c r="O110" s="17"/>
      <c r="P110" s="16"/>
      <c r="Q110" s="16"/>
      <c r="R110" s="16"/>
    </row>
    <row r="111" spans="1:18" ht="14.25" customHeight="1" x14ac:dyDescent="0.3">
      <c r="A111" s="9">
        <v>110</v>
      </c>
      <c r="B111" s="32"/>
      <c r="C111" s="43"/>
      <c r="D111" s="32"/>
      <c r="E111" s="32"/>
      <c r="F111" s="32"/>
      <c r="G111" s="34"/>
      <c r="H111" s="32"/>
      <c r="I111" s="8" t="e">
        <f>VLOOKUP(B111,Tabelle2[#All],2,FALSE)</f>
        <v>#N/A</v>
      </c>
      <c r="J111" s="8" t="e">
        <f ca="1">VLOOKUP(YEAR(TODAY())-F111,Tabelle1[#All],IF(E111="m",3,IF(E111="w",5,"fehlt")),FALSE)</f>
        <v>#VALUE!</v>
      </c>
      <c r="K111" s="8" t="e">
        <f>VLOOKUP(G111,Tabelle3[#All],2,FALSE)</f>
        <v>#N/A</v>
      </c>
      <c r="L111" s="10"/>
      <c r="M111" s="16"/>
      <c r="N111" s="16"/>
      <c r="O111" s="17"/>
      <c r="P111" s="16"/>
      <c r="Q111" s="16"/>
      <c r="R111" s="16"/>
    </row>
    <row r="112" spans="1:18" ht="14.25" customHeight="1" x14ac:dyDescent="0.3">
      <c r="A112" s="9">
        <v>111</v>
      </c>
      <c r="B112" s="32"/>
      <c r="C112" s="43"/>
      <c r="D112" s="32"/>
      <c r="E112" s="32"/>
      <c r="F112" s="32"/>
      <c r="G112" s="34"/>
      <c r="H112" s="32"/>
      <c r="I112" s="8" t="e">
        <f>VLOOKUP(B112,Tabelle2[#All],2,FALSE)</f>
        <v>#N/A</v>
      </c>
      <c r="J112" s="8" t="e">
        <f ca="1">VLOOKUP(YEAR(TODAY())-F112,Tabelle1[#All],IF(E112="m",3,IF(E112="w",5,"fehlt")),FALSE)</f>
        <v>#VALUE!</v>
      </c>
      <c r="K112" s="8" t="e">
        <f>VLOOKUP(G112,Tabelle3[#All],2,FALSE)</f>
        <v>#N/A</v>
      </c>
      <c r="L112" s="10"/>
      <c r="M112" s="16"/>
      <c r="N112" s="16"/>
      <c r="O112" s="17"/>
      <c r="P112" s="16"/>
      <c r="Q112" s="16"/>
      <c r="R112" s="16"/>
    </row>
    <row r="113" spans="1:18" ht="14.25" customHeight="1" x14ac:dyDescent="0.3">
      <c r="A113" s="9">
        <v>112</v>
      </c>
      <c r="B113" s="32"/>
      <c r="C113" s="43"/>
      <c r="D113" s="32"/>
      <c r="E113" s="32"/>
      <c r="F113" s="32"/>
      <c r="G113" s="34"/>
      <c r="H113" s="32"/>
      <c r="I113" s="8" t="e">
        <f>VLOOKUP(B113,Tabelle2[#All],2,FALSE)</f>
        <v>#N/A</v>
      </c>
      <c r="J113" s="8" t="e">
        <f ca="1">VLOOKUP(YEAR(TODAY())-F113,Tabelle1[#All],IF(E113="m",3,IF(E113="w",5,"fehlt")),FALSE)</f>
        <v>#VALUE!</v>
      </c>
      <c r="K113" s="8" t="e">
        <f>VLOOKUP(G113,Tabelle3[#All],2,FALSE)</f>
        <v>#N/A</v>
      </c>
      <c r="L113" s="10"/>
      <c r="M113" s="16"/>
      <c r="N113" s="16"/>
      <c r="O113" s="17"/>
      <c r="P113" s="16"/>
      <c r="Q113" s="16"/>
      <c r="R113" s="16"/>
    </row>
    <row r="114" spans="1:18" ht="14.25" customHeight="1" x14ac:dyDescent="0.3">
      <c r="A114" s="9">
        <v>113</v>
      </c>
      <c r="B114" s="32"/>
      <c r="C114" s="43"/>
      <c r="D114" s="32"/>
      <c r="E114" s="32"/>
      <c r="F114" s="32"/>
      <c r="G114" s="34"/>
      <c r="H114" s="32"/>
      <c r="I114" s="8" t="e">
        <f>VLOOKUP(B114,Tabelle2[#All],2,FALSE)</f>
        <v>#N/A</v>
      </c>
      <c r="J114" s="8" t="e">
        <f ca="1">VLOOKUP(YEAR(TODAY())-F114,Tabelle1[#All],IF(E114="m",3,IF(E114="w",5,"fehlt")),FALSE)</f>
        <v>#VALUE!</v>
      </c>
      <c r="K114" s="8" t="e">
        <f>VLOOKUP(G114,Tabelle3[#All],2,FALSE)</f>
        <v>#N/A</v>
      </c>
      <c r="L114" s="10"/>
      <c r="M114" s="16"/>
      <c r="N114" s="16"/>
      <c r="O114" s="17"/>
      <c r="P114" s="16"/>
      <c r="Q114" s="16"/>
      <c r="R114" s="16"/>
    </row>
    <row r="115" spans="1:18" ht="14.25" customHeight="1" x14ac:dyDescent="0.3">
      <c r="A115" s="9">
        <v>114</v>
      </c>
      <c r="B115" s="32"/>
      <c r="C115" s="43"/>
      <c r="D115" s="32"/>
      <c r="E115" s="32"/>
      <c r="F115" s="32"/>
      <c r="G115" s="32"/>
      <c r="H115" s="32"/>
      <c r="I115" s="8" t="e">
        <f>VLOOKUP(B115,Tabelle2[#All],2,FALSE)</f>
        <v>#N/A</v>
      </c>
      <c r="J115" s="8" t="e">
        <f ca="1">VLOOKUP(YEAR(TODAY())-F115,Tabelle1[#All],IF(E115="m",3,IF(E115="w",5,"fehlt")),FALSE)</f>
        <v>#VALUE!</v>
      </c>
      <c r="K115" s="8" t="e">
        <f>VLOOKUP(G115,Tabelle3[#All],2,FALSE)</f>
        <v>#N/A</v>
      </c>
      <c r="L115" s="10"/>
      <c r="M115" s="16"/>
      <c r="N115" s="16"/>
      <c r="O115" s="17"/>
      <c r="P115" s="16"/>
      <c r="Q115" s="16"/>
      <c r="R115" s="16"/>
    </row>
    <row r="116" spans="1:18" ht="14.25" customHeight="1" x14ac:dyDescent="0.3">
      <c r="A116" s="9">
        <v>115</v>
      </c>
      <c r="B116" s="32"/>
      <c r="C116" s="43"/>
      <c r="D116" s="32"/>
      <c r="E116" s="32"/>
      <c r="F116" s="32"/>
      <c r="G116" s="32"/>
      <c r="H116" s="32"/>
      <c r="I116" s="8" t="e">
        <f>VLOOKUP(B116,Tabelle2[#All],2,FALSE)</f>
        <v>#N/A</v>
      </c>
      <c r="J116" s="8" t="e">
        <f ca="1">VLOOKUP(YEAR(TODAY())-F116,Tabelle1[#All],IF(E116="m",3,IF(E116="w",5,"fehlt")),FALSE)</f>
        <v>#VALUE!</v>
      </c>
      <c r="K116" s="8" t="e">
        <f>VLOOKUP(G116,Tabelle3[#All],2,FALSE)</f>
        <v>#N/A</v>
      </c>
      <c r="L116" s="10"/>
      <c r="M116" s="16"/>
      <c r="N116" s="16"/>
      <c r="O116" s="17"/>
      <c r="P116" s="16"/>
      <c r="Q116" s="16"/>
      <c r="R116" s="16"/>
    </row>
    <row r="117" spans="1:18" ht="14.25" customHeight="1" x14ac:dyDescent="0.3">
      <c r="A117" s="9">
        <v>116</v>
      </c>
      <c r="B117" s="32"/>
      <c r="C117" s="43"/>
      <c r="D117" s="32"/>
      <c r="E117" s="32"/>
      <c r="F117" s="32"/>
      <c r="G117" s="32"/>
      <c r="H117" s="32"/>
      <c r="I117" s="8" t="e">
        <f>VLOOKUP(B117,Tabelle2[#All],2,FALSE)</f>
        <v>#N/A</v>
      </c>
      <c r="J117" s="8" t="e">
        <f ca="1">VLOOKUP(YEAR(TODAY())-F117,Tabelle1[#All],IF(E117="m",3,IF(E117="w",5,"fehlt")),FALSE)</f>
        <v>#VALUE!</v>
      </c>
      <c r="K117" s="8" t="e">
        <f>VLOOKUP(G117,Tabelle3[#All],2,FALSE)</f>
        <v>#N/A</v>
      </c>
      <c r="L117" s="10"/>
      <c r="M117" s="16"/>
      <c r="N117" s="16"/>
      <c r="O117" s="17"/>
      <c r="P117" s="16"/>
      <c r="Q117" s="16"/>
      <c r="R117" s="16"/>
    </row>
    <row r="118" spans="1:18" ht="14.25" customHeight="1" x14ac:dyDescent="0.3">
      <c r="A118" s="9">
        <v>117</v>
      </c>
      <c r="B118" s="32"/>
      <c r="C118" s="43"/>
      <c r="D118" s="32"/>
      <c r="E118" s="32"/>
      <c r="F118" s="32"/>
      <c r="G118" s="32"/>
      <c r="H118" s="32"/>
      <c r="I118" s="8" t="e">
        <f>VLOOKUP(B118,Tabelle2[#All],2,FALSE)</f>
        <v>#N/A</v>
      </c>
      <c r="J118" s="8" t="e">
        <f ca="1">VLOOKUP(YEAR(TODAY())-F118,Tabelle1[#All],IF(E118="m",3,IF(E118="w",5,"fehlt")),FALSE)</f>
        <v>#VALUE!</v>
      </c>
      <c r="K118" s="8" t="e">
        <f>VLOOKUP(G118,Tabelle3[#All],2,FALSE)</f>
        <v>#N/A</v>
      </c>
      <c r="L118" s="10"/>
      <c r="M118" s="16"/>
      <c r="N118" s="16"/>
      <c r="O118" s="17"/>
      <c r="P118" s="16"/>
      <c r="Q118" s="16"/>
      <c r="R118" s="16"/>
    </row>
    <row r="119" spans="1:18" ht="14.25" customHeight="1" x14ac:dyDescent="0.3">
      <c r="A119" s="9">
        <v>118</v>
      </c>
      <c r="B119" s="32"/>
      <c r="C119" s="43"/>
      <c r="D119" s="32"/>
      <c r="E119" s="32"/>
      <c r="F119" s="32"/>
      <c r="G119" s="32"/>
      <c r="H119" s="32"/>
      <c r="I119" s="8" t="e">
        <f>VLOOKUP(B119,Tabelle2[#All],2,FALSE)</f>
        <v>#N/A</v>
      </c>
      <c r="J119" s="8" t="e">
        <f ca="1">VLOOKUP(YEAR(TODAY())-F119,Tabelle1[#All],IF(E119="m",3,IF(E119="w",5,"fehlt")),FALSE)</f>
        <v>#VALUE!</v>
      </c>
      <c r="K119" s="8" t="e">
        <f>VLOOKUP(G119,Tabelle3[#All],2,FALSE)</f>
        <v>#N/A</v>
      </c>
      <c r="L119" s="10"/>
      <c r="M119" s="16"/>
      <c r="N119" s="16"/>
      <c r="O119" s="17"/>
      <c r="P119" s="16"/>
      <c r="Q119" s="16"/>
      <c r="R119" s="16"/>
    </row>
    <row r="120" spans="1:18" ht="14.25" customHeight="1" x14ac:dyDescent="0.3">
      <c r="A120" s="9">
        <v>119</v>
      </c>
      <c r="B120" s="32"/>
      <c r="C120" s="43"/>
      <c r="D120" s="32"/>
      <c r="E120" s="32"/>
      <c r="F120" s="32"/>
      <c r="G120" s="32"/>
      <c r="H120" s="32"/>
      <c r="I120" s="8" t="e">
        <f>VLOOKUP(B120,Tabelle2[#All],2,FALSE)</f>
        <v>#N/A</v>
      </c>
      <c r="J120" s="8" t="e">
        <f ca="1">VLOOKUP(YEAR(TODAY())-F120,Tabelle1[#All],IF(E120="m",3,IF(E120="w",5,"fehlt")),FALSE)</f>
        <v>#VALUE!</v>
      </c>
      <c r="K120" s="8" t="e">
        <f>VLOOKUP(G120,Tabelle3[#All],2,FALSE)</f>
        <v>#N/A</v>
      </c>
      <c r="L120" s="10"/>
      <c r="M120" s="16"/>
      <c r="N120" s="16"/>
      <c r="O120" s="17"/>
      <c r="P120" s="16"/>
      <c r="Q120" s="16"/>
      <c r="R120" s="16"/>
    </row>
    <row r="121" spans="1:18" ht="14.25" customHeight="1" x14ac:dyDescent="0.3">
      <c r="A121" s="9">
        <v>120</v>
      </c>
      <c r="B121" s="32"/>
      <c r="C121" s="43"/>
      <c r="D121" s="32"/>
      <c r="E121" s="32"/>
      <c r="F121" s="32"/>
      <c r="G121" s="32"/>
      <c r="H121" s="32"/>
      <c r="I121" s="8" t="e">
        <f>VLOOKUP(B121,Tabelle2[#All],2,FALSE)</f>
        <v>#N/A</v>
      </c>
      <c r="J121" s="8" t="e">
        <f ca="1">VLOOKUP(YEAR(TODAY())-F121,Tabelle1[#All],IF(E121="m",3,IF(E121="w",5,"fehlt")),FALSE)</f>
        <v>#VALUE!</v>
      </c>
      <c r="K121" s="8" t="e">
        <f>VLOOKUP(G121,Tabelle3[#All],2,FALSE)</f>
        <v>#N/A</v>
      </c>
      <c r="L121" s="10"/>
      <c r="M121" s="16"/>
      <c r="N121" s="16"/>
      <c r="O121" s="17"/>
      <c r="P121" s="16"/>
      <c r="Q121" s="16"/>
      <c r="R121" s="16"/>
    </row>
    <row r="122" spans="1:18" ht="14.25" customHeight="1" x14ac:dyDescent="0.3">
      <c r="A122" s="9">
        <v>121</v>
      </c>
      <c r="B122" s="12"/>
      <c r="C122" s="44"/>
      <c r="D122" s="12"/>
      <c r="E122" s="12"/>
      <c r="F122" s="12"/>
      <c r="G122" s="13"/>
      <c r="H122" s="12"/>
      <c r="I122" s="8" t="e">
        <f>VLOOKUP(B122,Tabelle2[#All],2,FALSE)</f>
        <v>#N/A</v>
      </c>
      <c r="J122" s="8" t="e">
        <f ca="1">VLOOKUP(YEAR(TODAY())-F122,Tabelle1[#All],IF(E122="m",3,IF(E122="w",5,"fehlt")),FALSE)</f>
        <v>#VALUE!</v>
      </c>
      <c r="K122" s="8" t="e">
        <f>VLOOKUP(G122,Tabelle3[#All],2,FALSE)</f>
        <v>#N/A</v>
      </c>
      <c r="L122" s="10"/>
      <c r="M122" s="16"/>
      <c r="N122" s="16"/>
      <c r="O122" s="17"/>
      <c r="P122" s="16"/>
      <c r="Q122" s="16"/>
      <c r="R122" s="16"/>
    </row>
    <row r="123" spans="1:18" ht="14.25" customHeight="1" x14ac:dyDescent="0.3">
      <c r="A123" s="9">
        <v>122</v>
      </c>
      <c r="B123" s="12"/>
      <c r="C123" s="44"/>
      <c r="D123" s="12"/>
      <c r="E123" s="12"/>
      <c r="F123" s="12"/>
      <c r="G123" s="13"/>
      <c r="H123" s="12"/>
      <c r="I123" s="8" t="e">
        <f>VLOOKUP(B123,Tabelle2[#All],2,FALSE)</f>
        <v>#N/A</v>
      </c>
      <c r="J123" s="8" t="e">
        <f ca="1">VLOOKUP(YEAR(TODAY())-F123,Tabelle1[#All],IF(E123="m",3,IF(E123="w",5,"fehlt")),FALSE)</f>
        <v>#VALUE!</v>
      </c>
      <c r="K123" s="8" t="e">
        <f>VLOOKUP(G123,Tabelle3[#All],2,FALSE)</f>
        <v>#N/A</v>
      </c>
      <c r="L123" s="10"/>
      <c r="M123" s="16"/>
      <c r="N123" s="16"/>
      <c r="O123" s="17"/>
      <c r="P123" s="16"/>
      <c r="Q123" s="16"/>
      <c r="R123" s="16"/>
    </row>
    <row r="124" spans="1:18" ht="14.25" customHeight="1" x14ac:dyDescent="0.3">
      <c r="A124" s="9">
        <v>123</v>
      </c>
      <c r="B124" s="12"/>
      <c r="C124" s="44"/>
      <c r="D124" s="12"/>
      <c r="E124" s="12"/>
      <c r="F124" s="12"/>
      <c r="G124" s="13"/>
      <c r="H124" s="12"/>
      <c r="I124" s="8" t="e">
        <f>VLOOKUP(B124,Tabelle2[#All],2,FALSE)</f>
        <v>#N/A</v>
      </c>
      <c r="J124" s="8" t="e">
        <f ca="1">VLOOKUP(YEAR(TODAY())-F124,Tabelle1[#All],IF(E124="m",3,IF(E124="w",5,"fehlt")),FALSE)</f>
        <v>#VALUE!</v>
      </c>
      <c r="K124" s="8" t="e">
        <f>VLOOKUP(G124,Tabelle3[#All],2,FALSE)</f>
        <v>#N/A</v>
      </c>
      <c r="L124" s="10"/>
      <c r="M124" s="16"/>
      <c r="N124" s="16"/>
      <c r="O124" s="17"/>
      <c r="P124" s="16"/>
      <c r="Q124" s="16"/>
      <c r="R124" s="16"/>
    </row>
    <row r="125" spans="1:18" ht="14.25" customHeight="1" x14ac:dyDescent="0.3">
      <c r="A125" s="9">
        <v>124</v>
      </c>
      <c r="B125" s="12"/>
      <c r="C125" s="44"/>
      <c r="D125" s="12"/>
      <c r="E125" s="12"/>
      <c r="F125" s="12"/>
      <c r="G125" s="13"/>
      <c r="H125" s="12"/>
      <c r="I125" s="8" t="e">
        <f>VLOOKUP(B125,Tabelle2[#All],2,FALSE)</f>
        <v>#N/A</v>
      </c>
      <c r="J125" s="8" t="e">
        <f ca="1">VLOOKUP(YEAR(TODAY())-F125,Tabelle1[#All],IF(E125="m",3,IF(E125="w",5,"fehlt")),FALSE)</f>
        <v>#VALUE!</v>
      </c>
      <c r="K125" s="8" t="e">
        <f>VLOOKUP(G125,Tabelle3[#All],2,FALSE)</f>
        <v>#N/A</v>
      </c>
      <c r="L125" s="10"/>
      <c r="M125" s="16"/>
      <c r="N125" s="16"/>
      <c r="O125" s="17"/>
      <c r="P125" s="16"/>
      <c r="Q125" s="16"/>
      <c r="R125" s="16"/>
    </row>
    <row r="126" spans="1:18" ht="14.25" customHeight="1" x14ac:dyDescent="0.3">
      <c r="A126" s="9">
        <v>125</v>
      </c>
      <c r="B126" s="12"/>
      <c r="C126" s="44"/>
      <c r="D126" s="12"/>
      <c r="E126" s="12"/>
      <c r="F126" s="12"/>
      <c r="G126" s="13"/>
      <c r="H126" s="12"/>
      <c r="I126" s="8" t="e">
        <f>VLOOKUP(B126,Tabelle2[#All],2,FALSE)</f>
        <v>#N/A</v>
      </c>
      <c r="J126" s="8" t="e">
        <f ca="1">VLOOKUP(YEAR(TODAY())-F126,Tabelle1[#All],IF(E126="m",3,IF(E126="w",5,"fehlt")),FALSE)</f>
        <v>#VALUE!</v>
      </c>
      <c r="K126" s="8" t="e">
        <f>VLOOKUP(G126,Tabelle3[#All],2,FALSE)</f>
        <v>#N/A</v>
      </c>
      <c r="L126" s="10"/>
      <c r="M126" s="16"/>
      <c r="N126" s="16"/>
      <c r="O126" s="17"/>
      <c r="P126" s="16"/>
      <c r="Q126" s="16"/>
      <c r="R126" s="16"/>
    </row>
    <row r="127" spans="1:18" ht="14.25" customHeight="1" x14ac:dyDescent="0.3">
      <c r="A127" s="9">
        <v>126</v>
      </c>
      <c r="B127" s="12"/>
      <c r="C127" s="44"/>
      <c r="D127" s="12"/>
      <c r="E127" s="12"/>
      <c r="F127" s="12"/>
      <c r="G127" s="13"/>
      <c r="H127" s="12"/>
      <c r="I127" s="8" t="e">
        <f>VLOOKUP(B127,Tabelle2[#All],2,FALSE)</f>
        <v>#N/A</v>
      </c>
      <c r="J127" s="8" t="e">
        <f ca="1">VLOOKUP(YEAR(TODAY())-F127,Tabelle1[#All],IF(E127="m",3,IF(E127="w",5,"fehlt")),FALSE)</f>
        <v>#VALUE!</v>
      </c>
      <c r="K127" s="8" t="e">
        <f>VLOOKUP(G127,Tabelle3[#All],2,FALSE)</f>
        <v>#N/A</v>
      </c>
      <c r="L127" s="10"/>
      <c r="M127" s="16"/>
      <c r="N127" s="16"/>
      <c r="O127" s="17"/>
      <c r="P127" s="16"/>
      <c r="Q127" s="16"/>
      <c r="R127" s="16"/>
    </row>
    <row r="128" spans="1:18" ht="14.25" customHeight="1" x14ac:dyDescent="0.3">
      <c r="A128" s="9">
        <v>127</v>
      </c>
      <c r="B128" s="12"/>
      <c r="C128" s="44"/>
      <c r="D128" s="12"/>
      <c r="E128" s="12"/>
      <c r="F128" s="12"/>
      <c r="G128" s="13"/>
      <c r="H128" s="12"/>
      <c r="I128" s="8" t="e">
        <f>VLOOKUP(B128,Tabelle2[#All],2,FALSE)</f>
        <v>#N/A</v>
      </c>
      <c r="J128" s="8" t="e">
        <f ca="1">VLOOKUP(YEAR(TODAY())-F128,Tabelle1[#All],IF(E128="m",3,IF(E128="w",5,"fehlt")),FALSE)</f>
        <v>#VALUE!</v>
      </c>
      <c r="K128" s="8" t="e">
        <f>VLOOKUP(G128,Tabelle3[#All],2,FALSE)</f>
        <v>#N/A</v>
      </c>
      <c r="L128" s="10"/>
      <c r="M128" s="16"/>
      <c r="N128" s="16"/>
      <c r="O128" s="17"/>
      <c r="P128" s="16"/>
      <c r="Q128" s="16"/>
      <c r="R128" s="16"/>
    </row>
    <row r="129" spans="1:18" ht="14.25" customHeight="1" x14ac:dyDescent="0.3">
      <c r="A129" s="9">
        <v>128</v>
      </c>
      <c r="B129" s="12"/>
      <c r="C129" s="44"/>
      <c r="D129" s="12"/>
      <c r="E129" s="12"/>
      <c r="F129" s="12"/>
      <c r="G129" s="13"/>
      <c r="H129" s="12"/>
      <c r="I129" s="8" t="e">
        <f>VLOOKUP(B129,Tabelle2[#All],2,FALSE)</f>
        <v>#N/A</v>
      </c>
      <c r="J129" s="8" t="e">
        <f ca="1">VLOOKUP(YEAR(TODAY())-F129,Tabelle1[#All],IF(E129="m",3,IF(E129="w",5,"fehlt")),FALSE)</f>
        <v>#VALUE!</v>
      </c>
      <c r="K129" s="8" t="e">
        <f>VLOOKUP(G129,Tabelle3[#All],2,FALSE)</f>
        <v>#N/A</v>
      </c>
      <c r="L129" s="10"/>
      <c r="M129" s="16"/>
      <c r="N129" s="16"/>
      <c r="O129" s="17"/>
      <c r="P129" s="16"/>
      <c r="Q129" s="16"/>
      <c r="R129" s="16"/>
    </row>
    <row r="130" spans="1:18" ht="14.25" customHeight="1" x14ac:dyDescent="0.3">
      <c r="A130" s="9">
        <v>129</v>
      </c>
      <c r="B130" s="12"/>
      <c r="C130" s="44"/>
      <c r="D130" s="12"/>
      <c r="E130" s="12"/>
      <c r="F130" s="12"/>
      <c r="G130" s="13"/>
      <c r="H130" s="12"/>
      <c r="I130" s="8" t="e">
        <f>VLOOKUP(B130,Tabelle2[#All],2,FALSE)</f>
        <v>#N/A</v>
      </c>
      <c r="J130" s="8" t="e">
        <f ca="1">VLOOKUP(YEAR(TODAY())-F130,Tabelle1[#All],IF(E130="m",3,IF(E130="w",5,"fehlt")),FALSE)</f>
        <v>#VALUE!</v>
      </c>
      <c r="K130" s="8" t="e">
        <f>VLOOKUP(G130,Tabelle3[#All],2,FALSE)</f>
        <v>#N/A</v>
      </c>
      <c r="L130" s="10"/>
      <c r="M130" s="16"/>
      <c r="N130" s="16"/>
      <c r="O130" s="17"/>
      <c r="P130" s="16"/>
      <c r="Q130" s="16"/>
      <c r="R130" s="16"/>
    </row>
    <row r="131" spans="1:18" ht="14.25" customHeight="1" x14ac:dyDescent="0.3">
      <c r="A131" s="9">
        <v>130</v>
      </c>
      <c r="B131" s="12"/>
      <c r="C131" s="44"/>
      <c r="D131" s="12"/>
      <c r="E131" s="12"/>
      <c r="F131" s="12"/>
      <c r="G131" s="13"/>
      <c r="H131" s="12"/>
      <c r="I131" s="8" t="e">
        <f>VLOOKUP(B131,Tabelle2[#All],2,FALSE)</f>
        <v>#N/A</v>
      </c>
      <c r="J131" s="8" t="e">
        <f ca="1">VLOOKUP(YEAR(TODAY())-F131,Tabelle1[#All],IF(E131="m",3,IF(E131="w",5,"fehlt")),FALSE)</f>
        <v>#VALUE!</v>
      </c>
      <c r="K131" s="8" t="e">
        <f>VLOOKUP(G131,Tabelle3[#All],2,FALSE)</f>
        <v>#N/A</v>
      </c>
      <c r="L131" s="10"/>
      <c r="M131" s="16"/>
      <c r="N131" s="16"/>
      <c r="O131" s="17"/>
      <c r="P131" s="16"/>
      <c r="Q131" s="16"/>
      <c r="R131" s="16"/>
    </row>
    <row r="132" spans="1:18" ht="14.25" customHeight="1" x14ac:dyDescent="0.3">
      <c r="A132" s="9">
        <v>131</v>
      </c>
      <c r="B132" s="12"/>
      <c r="C132" s="44"/>
      <c r="D132" s="12"/>
      <c r="E132" s="12"/>
      <c r="F132" s="12"/>
      <c r="G132" s="13"/>
      <c r="H132" s="12"/>
      <c r="I132" s="8" t="e">
        <f>VLOOKUP(B132,Tabelle2[#All],2,FALSE)</f>
        <v>#N/A</v>
      </c>
      <c r="J132" s="8" t="e">
        <f ca="1">VLOOKUP(YEAR(TODAY())-F132,Tabelle1[#All],IF(E132="m",3,IF(E132="w",5,"fehlt")),FALSE)</f>
        <v>#VALUE!</v>
      </c>
      <c r="K132" s="8" t="e">
        <f>VLOOKUP(G132,Tabelle3[#All],2,FALSE)</f>
        <v>#N/A</v>
      </c>
      <c r="L132" s="10"/>
      <c r="M132" s="16"/>
      <c r="N132" s="16"/>
      <c r="O132" s="17"/>
      <c r="P132" s="16"/>
      <c r="Q132" s="16"/>
      <c r="R132" s="16"/>
    </row>
    <row r="133" spans="1:18" ht="14.25" customHeight="1" x14ac:dyDescent="0.3">
      <c r="A133" s="9">
        <v>132</v>
      </c>
      <c r="B133" s="12"/>
      <c r="C133" s="44"/>
      <c r="D133" s="12"/>
      <c r="E133" s="12"/>
      <c r="F133" s="12"/>
      <c r="G133" s="13"/>
      <c r="H133" s="12"/>
      <c r="I133" s="8" t="e">
        <f>VLOOKUP(B133,Tabelle2[#All],2,FALSE)</f>
        <v>#N/A</v>
      </c>
      <c r="J133" s="8" t="e">
        <f ca="1">VLOOKUP(YEAR(TODAY())-F133,Tabelle1[#All],IF(E133="m",3,IF(E133="w",5,"fehlt")),FALSE)</f>
        <v>#VALUE!</v>
      </c>
      <c r="K133" s="8" t="e">
        <f>VLOOKUP(G133,Tabelle3[#All],2,FALSE)</f>
        <v>#N/A</v>
      </c>
      <c r="L133" s="10"/>
      <c r="M133" s="16"/>
      <c r="N133" s="16"/>
      <c r="O133" s="17"/>
      <c r="P133" s="16"/>
      <c r="Q133" s="16"/>
      <c r="R133" s="16"/>
    </row>
    <row r="134" spans="1:18" ht="14.25" customHeight="1" x14ac:dyDescent="0.3">
      <c r="A134" s="9">
        <v>133</v>
      </c>
      <c r="B134" s="12"/>
      <c r="C134" s="44"/>
      <c r="D134" s="12"/>
      <c r="E134" s="12"/>
      <c r="F134" s="12"/>
      <c r="G134" s="13"/>
      <c r="H134" s="12"/>
      <c r="I134" s="8" t="e">
        <f>VLOOKUP(B134,Tabelle2[#All],2,FALSE)</f>
        <v>#N/A</v>
      </c>
      <c r="J134" s="8" t="e">
        <f ca="1">VLOOKUP(YEAR(TODAY())-F134,Tabelle1[#All],IF(E134="m",3,IF(E134="w",5,"fehlt")),FALSE)</f>
        <v>#VALUE!</v>
      </c>
      <c r="K134" s="8" t="e">
        <f>VLOOKUP(G134,Tabelle3[#All],2,FALSE)</f>
        <v>#N/A</v>
      </c>
      <c r="L134" s="10"/>
      <c r="M134" s="16"/>
      <c r="N134" s="16"/>
      <c r="O134" s="17"/>
      <c r="P134" s="16"/>
      <c r="Q134" s="16"/>
      <c r="R134" s="16"/>
    </row>
    <row r="135" spans="1:18" ht="14.25" customHeight="1" x14ac:dyDescent="0.3">
      <c r="A135" s="9">
        <v>134</v>
      </c>
      <c r="B135" s="12"/>
      <c r="C135" s="44"/>
      <c r="D135" s="12"/>
      <c r="E135" s="12"/>
      <c r="F135" s="12"/>
      <c r="G135" s="13"/>
      <c r="H135" s="12"/>
      <c r="I135" s="8" t="e">
        <f>VLOOKUP(B135,Tabelle2[#All],2,FALSE)</f>
        <v>#N/A</v>
      </c>
      <c r="J135" s="8" t="e">
        <f ca="1">VLOOKUP(YEAR(TODAY())-F135,Tabelle1[#All],IF(E135="m",3,IF(E135="w",5,"fehlt")),FALSE)</f>
        <v>#VALUE!</v>
      </c>
      <c r="K135" s="8" t="e">
        <f>VLOOKUP(G135,Tabelle3[#All],2,FALSE)</f>
        <v>#N/A</v>
      </c>
      <c r="L135" s="10"/>
      <c r="M135" s="16"/>
      <c r="N135" s="16"/>
      <c r="O135" s="17"/>
      <c r="P135" s="16"/>
      <c r="Q135" s="16"/>
      <c r="R135" s="16"/>
    </row>
    <row r="136" spans="1:18" ht="14.25" customHeight="1" x14ac:dyDescent="0.3">
      <c r="A136" s="9">
        <v>135</v>
      </c>
      <c r="B136" s="12"/>
      <c r="C136" s="44"/>
      <c r="D136" s="12"/>
      <c r="E136" s="12"/>
      <c r="F136" s="12"/>
      <c r="G136" s="13"/>
      <c r="H136" s="12"/>
      <c r="I136" s="8" t="e">
        <f>VLOOKUP(B136,Tabelle2[#All],2,FALSE)</f>
        <v>#N/A</v>
      </c>
      <c r="J136" s="8" t="e">
        <f ca="1">VLOOKUP(YEAR(TODAY())-F136,Tabelle1[#All],IF(E136="m",3,IF(E136="w",5,"fehlt")),FALSE)</f>
        <v>#VALUE!</v>
      </c>
      <c r="K136" s="8" t="e">
        <f>VLOOKUP(G136,Tabelle3[#All],2,FALSE)</f>
        <v>#N/A</v>
      </c>
      <c r="L136" s="10"/>
      <c r="M136" s="16"/>
      <c r="N136" s="16"/>
      <c r="O136" s="17"/>
      <c r="P136" s="16"/>
      <c r="Q136" s="16"/>
      <c r="R136" s="16"/>
    </row>
    <row r="137" spans="1:18" ht="14.25" customHeight="1" x14ac:dyDescent="0.3">
      <c r="A137" s="9">
        <v>136</v>
      </c>
      <c r="B137" s="12"/>
      <c r="C137" s="44"/>
      <c r="D137" s="12"/>
      <c r="E137" s="12"/>
      <c r="F137" s="12"/>
      <c r="G137" s="13"/>
      <c r="H137" s="12"/>
      <c r="I137" s="8" t="e">
        <f>VLOOKUP(B137,Tabelle2[#All],2,FALSE)</f>
        <v>#N/A</v>
      </c>
      <c r="J137" s="8" t="e">
        <f ca="1">VLOOKUP(YEAR(TODAY())-F137,Tabelle1[#All],IF(E137="m",3,IF(E137="w",5,"fehlt")),FALSE)</f>
        <v>#VALUE!</v>
      </c>
      <c r="K137" s="8" t="e">
        <f>VLOOKUP(G137,Tabelle3[#All],2,FALSE)</f>
        <v>#N/A</v>
      </c>
      <c r="L137" s="10"/>
      <c r="M137" s="16"/>
      <c r="N137" s="16"/>
      <c r="O137" s="17"/>
      <c r="P137" s="16"/>
      <c r="Q137" s="16"/>
      <c r="R137" s="16"/>
    </row>
    <row r="138" spans="1:18" ht="14.25" customHeight="1" x14ac:dyDescent="0.3">
      <c r="A138" s="9">
        <v>137</v>
      </c>
      <c r="B138" s="12"/>
      <c r="C138" s="44"/>
      <c r="D138" s="12"/>
      <c r="E138" s="12"/>
      <c r="F138" s="12"/>
      <c r="G138" s="13"/>
      <c r="H138" s="12"/>
      <c r="I138" s="8" t="e">
        <f>VLOOKUP(B138,Tabelle2[#All],2,FALSE)</f>
        <v>#N/A</v>
      </c>
      <c r="J138" s="8" t="e">
        <f ca="1">VLOOKUP(YEAR(TODAY())-F138,Tabelle1[#All],IF(E138="m",3,IF(E138="w",5,"fehlt")),FALSE)</f>
        <v>#VALUE!</v>
      </c>
      <c r="K138" s="8" t="e">
        <f>VLOOKUP(G138,Tabelle3[#All],2,FALSE)</f>
        <v>#N/A</v>
      </c>
      <c r="L138" s="10"/>
      <c r="M138" s="16"/>
      <c r="N138" s="16"/>
      <c r="O138" s="17"/>
      <c r="P138" s="16"/>
      <c r="Q138" s="16"/>
      <c r="R138" s="16"/>
    </row>
    <row r="139" spans="1:18" ht="14.25" customHeight="1" x14ac:dyDescent="0.3">
      <c r="A139" s="9">
        <v>138</v>
      </c>
      <c r="B139" s="12"/>
      <c r="C139" s="44"/>
      <c r="D139" s="12"/>
      <c r="E139" s="12"/>
      <c r="F139" s="12"/>
      <c r="G139" s="13"/>
      <c r="H139" s="12"/>
      <c r="I139" s="8" t="e">
        <f>VLOOKUP(B139,Tabelle2[#All],2,FALSE)</f>
        <v>#N/A</v>
      </c>
      <c r="J139" s="8" t="e">
        <f ca="1">VLOOKUP(YEAR(TODAY())-F139,Tabelle1[#All],IF(E139="m",3,IF(E139="w",5,"fehlt")),FALSE)</f>
        <v>#VALUE!</v>
      </c>
      <c r="K139" s="8" t="e">
        <f>VLOOKUP(G139,Tabelle3[#All],2,FALSE)</f>
        <v>#N/A</v>
      </c>
      <c r="L139" s="10"/>
      <c r="M139" s="16"/>
      <c r="N139" s="16"/>
      <c r="O139" s="17"/>
      <c r="P139" s="16"/>
      <c r="Q139" s="16"/>
      <c r="R139" s="16"/>
    </row>
    <row r="140" spans="1:18" ht="14.25" customHeight="1" x14ac:dyDescent="0.3">
      <c r="B140" s="12"/>
      <c r="C140" s="44"/>
      <c r="D140" s="12"/>
      <c r="E140" s="12"/>
      <c r="F140" s="12"/>
      <c r="G140" s="13"/>
      <c r="H140" s="12"/>
      <c r="I140" s="8" t="e">
        <f>VLOOKUP(B140,Tabelle2[#All],2,FALSE)</f>
        <v>#N/A</v>
      </c>
      <c r="J140" s="8" t="e">
        <f ca="1">VLOOKUP(YEAR(TODAY())-F140,Tabelle1[#All],IF(E140="m",3,IF(E140="w",5,"fehlt")),FALSE)</f>
        <v>#VALUE!</v>
      </c>
      <c r="K140" s="8" t="e">
        <f>VLOOKUP(G140,Tabelle3[#All],2,FALSE)</f>
        <v>#N/A</v>
      </c>
      <c r="L140" s="10"/>
      <c r="M140" s="16"/>
      <c r="N140" s="16"/>
      <c r="O140" s="17"/>
      <c r="P140" s="16"/>
      <c r="Q140" s="16"/>
      <c r="R140" s="16"/>
    </row>
    <row r="141" spans="1:18" ht="14.25" customHeight="1" x14ac:dyDescent="0.3">
      <c r="B141" s="12"/>
      <c r="C141" s="44"/>
      <c r="D141" s="12"/>
      <c r="E141" s="12"/>
      <c r="F141" s="12"/>
      <c r="G141" s="13"/>
      <c r="H141" s="12"/>
      <c r="I141" s="8" t="e">
        <f>VLOOKUP(B141,Tabelle2[#All],2,FALSE)</f>
        <v>#N/A</v>
      </c>
      <c r="J141" s="8" t="e">
        <f ca="1">VLOOKUP(YEAR(TODAY())-F141,Tabelle1[#All],IF(E141="m",3,IF(E141="w",5,"fehlt")),FALSE)</f>
        <v>#VALUE!</v>
      </c>
      <c r="K141" s="8" t="e">
        <f>VLOOKUP(G141,Tabelle3[#All],2,FALSE)</f>
        <v>#N/A</v>
      </c>
      <c r="L141" s="10"/>
      <c r="M141" s="16"/>
      <c r="N141" s="16"/>
      <c r="O141" s="17"/>
      <c r="P141" s="16"/>
      <c r="Q141" s="16"/>
      <c r="R141" s="16"/>
    </row>
    <row r="142" spans="1:18" ht="14.25" customHeight="1" x14ac:dyDescent="0.3">
      <c r="B142" s="12"/>
      <c r="C142" s="44"/>
      <c r="D142" s="12"/>
      <c r="E142" s="12"/>
      <c r="F142" s="12"/>
      <c r="G142" s="13"/>
      <c r="H142" s="12"/>
      <c r="I142" s="8" t="e">
        <f>VLOOKUP(B142,Tabelle2[#All],2,FALSE)</f>
        <v>#N/A</v>
      </c>
      <c r="J142" s="8" t="e">
        <f ca="1">VLOOKUP(YEAR(TODAY())-F142,Tabelle1[#All],IF(E142="m",3,IF(E142="w",5,"fehlt")),FALSE)</f>
        <v>#VALUE!</v>
      </c>
      <c r="K142" s="8" t="e">
        <f>VLOOKUP(G142,Tabelle3[#All],2,FALSE)</f>
        <v>#N/A</v>
      </c>
      <c r="L142" s="10"/>
      <c r="M142" s="16"/>
      <c r="N142" s="16"/>
      <c r="O142" s="17"/>
      <c r="P142" s="16"/>
      <c r="Q142" s="16"/>
      <c r="R142" s="16"/>
    </row>
    <row r="143" spans="1:18" ht="14.25" customHeight="1" x14ac:dyDescent="0.3">
      <c r="B143" s="12"/>
      <c r="C143" s="44"/>
      <c r="D143" s="12"/>
      <c r="E143" s="12"/>
      <c r="F143" s="12"/>
      <c r="G143" s="13"/>
      <c r="H143" s="12"/>
      <c r="I143" s="8" t="e">
        <f>VLOOKUP(B143,Tabelle2[#All],2,FALSE)</f>
        <v>#N/A</v>
      </c>
      <c r="J143" s="8" t="e">
        <f ca="1">VLOOKUP(YEAR(TODAY())-F143,Tabelle1[#All],IF(E143="m",3,IF(E143="w",5,"fehlt")),FALSE)</f>
        <v>#VALUE!</v>
      </c>
      <c r="K143" s="8" t="e">
        <f>VLOOKUP(G143,Tabelle3[#All],2,FALSE)</f>
        <v>#N/A</v>
      </c>
      <c r="L143" s="10"/>
      <c r="M143" s="16"/>
      <c r="N143" s="16"/>
      <c r="O143" s="17"/>
      <c r="P143" s="16"/>
      <c r="Q143" s="16"/>
      <c r="R143" s="16"/>
    </row>
    <row r="144" spans="1:18" ht="14.25" customHeight="1" x14ac:dyDescent="0.3">
      <c r="B144" s="12"/>
      <c r="C144" s="44"/>
      <c r="D144" s="12"/>
      <c r="E144" s="12"/>
      <c r="F144" s="12"/>
      <c r="G144" s="13"/>
      <c r="H144" s="12"/>
      <c r="I144" s="8" t="e">
        <f>VLOOKUP(B144,Tabelle2[#All],2,FALSE)</f>
        <v>#N/A</v>
      </c>
      <c r="J144" s="8" t="e">
        <f ca="1">VLOOKUP(YEAR(TODAY())-F144,Tabelle1[#All],IF(E144="m",3,IF(E144="w",5,"fehlt")),FALSE)</f>
        <v>#VALUE!</v>
      </c>
      <c r="K144" s="8" t="e">
        <f>VLOOKUP(G144,Tabelle3[#All],2,FALSE)</f>
        <v>#N/A</v>
      </c>
      <c r="L144" s="10"/>
      <c r="M144" s="16"/>
      <c r="N144" s="16"/>
      <c r="O144" s="17"/>
      <c r="P144" s="16"/>
      <c r="Q144" s="16"/>
      <c r="R144" s="16"/>
    </row>
    <row r="145" spans="2:18" ht="14.25" customHeight="1" x14ac:dyDescent="0.3">
      <c r="B145" s="12"/>
      <c r="C145" s="44"/>
      <c r="D145" s="12"/>
      <c r="E145" s="12"/>
      <c r="F145" s="12"/>
      <c r="G145" s="13"/>
      <c r="H145" s="12"/>
      <c r="I145" s="8" t="e">
        <f>VLOOKUP(B145,Tabelle2[#All],2,FALSE)</f>
        <v>#N/A</v>
      </c>
      <c r="J145" s="8" t="e">
        <f ca="1">VLOOKUP(YEAR(TODAY())-F145,Tabelle1[#All],IF(E145="m",3,IF(E145="w",5,"fehlt")),FALSE)</f>
        <v>#VALUE!</v>
      </c>
      <c r="K145" s="8" t="e">
        <f>VLOOKUP(G145,Tabelle3[#All],2,FALSE)</f>
        <v>#N/A</v>
      </c>
      <c r="L145" s="10"/>
      <c r="M145" s="16"/>
      <c r="N145" s="16"/>
      <c r="O145" s="17"/>
      <c r="P145" s="16"/>
      <c r="Q145" s="16"/>
      <c r="R145" s="16"/>
    </row>
    <row r="146" spans="2:18" ht="14.25" customHeight="1" x14ac:dyDescent="0.3">
      <c r="B146" s="12"/>
      <c r="C146" s="44"/>
      <c r="D146" s="12"/>
      <c r="E146" s="12"/>
      <c r="F146" s="12"/>
      <c r="G146" s="13"/>
      <c r="H146" s="12"/>
      <c r="I146" s="8" t="e">
        <f>VLOOKUP(B146,Tabelle2[#All],2,FALSE)</f>
        <v>#N/A</v>
      </c>
      <c r="J146" s="8" t="e">
        <f ca="1">VLOOKUP(YEAR(TODAY())-F146,Tabelle1[#All],IF(E146="m",3,IF(E146="w",5,"fehlt")),FALSE)</f>
        <v>#VALUE!</v>
      </c>
      <c r="K146" s="8" t="e">
        <f>VLOOKUP(G146,Tabelle3[#All],2,FALSE)</f>
        <v>#N/A</v>
      </c>
      <c r="L146" s="10"/>
      <c r="M146" s="16"/>
      <c r="N146" s="16"/>
      <c r="O146" s="17"/>
      <c r="P146" s="16"/>
      <c r="Q146" s="16"/>
      <c r="R146" s="16"/>
    </row>
    <row r="147" spans="2:18" ht="14.25" customHeight="1" x14ac:dyDescent="0.3">
      <c r="B147" s="12"/>
      <c r="C147" s="44"/>
      <c r="D147" s="12"/>
      <c r="E147" s="12"/>
      <c r="F147" s="12"/>
      <c r="G147" s="13"/>
      <c r="H147" s="12"/>
      <c r="I147" s="8" t="e">
        <f>VLOOKUP(B147,Tabelle2[#All],2,FALSE)</f>
        <v>#N/A</v>
      </c>
      <c r="J147" s="8" t="e">
        <f ca="1">VLOOKUP(YEAR(TODAY())-F147,Tabelle1[#All],IF(E147="m",3,IF(E147="w",5,"fehlt")),FALSE)</f>
        <v>#VALUE!</v>
      </c>
      <c r="K147" s="8" t="e">
        <f>VLOOKUP(G147,Tabelle3[#All],2,FALSE)</f>
        <v>#N/A</v>
      </c>
      <c r="L147" s="10"/>
      <c r="M147" s="16"/>
      <c r="N147" s="16"/>
      <c r="O147" s="17"/>
      <c r="P147" s="16"/>
      <c r="Q147" s="16"/>
      <c r="R147" s="16"/>
    </row>
    <row r="148" spans="2:18" ht="14.25" customHeight="1" x14ac:dyDescent="0.3">
      <c r="B148" s="12"/>
      <c r="C148" s="44"/>
      <c r="D148" s="12"/>
      <c r="E148" s="12"/>
      <c r="F148" s="12"/>
      <c r="G148" s="13"/>
      <c r="H148" s="12"/>
      <c r="I148" s="8" t="e">
        <f>VLOOKUP(B148,Tabelle2[#All],2,FALSE)</f>
        <v>#N/A</v>
      </c>
      <c r="J148" s="8" t="e">
        <f ca="1">VLOOKUP(YEAR(TODAY())-F148,Tabelle1[#All],IF(E148="m",3,IF(E148="w",5,"fehlt")),FALSE)</f>
        <v>#VALUE!</v>
      </c>
      <c r="K148" s="8" t="e">
        <f>VLOOKUP(G148,Tabelle3[#All],2,FALSE)</f>
        <v>#N/A</v>
      </c>
      <c r="L148" s="10"/>
      <c r="M148" s="16"/>
      <c r="N148" s="16"/>
      <c r="O148" s="17"/>
      <c r="P148" s="16"/>
      <c r="Q148" s="16"/>
      <c r="R148" s="16"/>
    </row>
    <row r="149" spans="2:18" ht="14.25" customHeight="1" x14ac:dyDescent="0.3">
      <c r="B149" s="12"/>
      <c r="C149" s="44"/>
      <c r="D149" s="12"/>
      <c r="E149" s="12"/>
      <c r="F149" s="12"/>
      <c r="G149" s="13"/>
      <c r="H149" s="12"/>
      <c r="I149" s="8" t="e">
        <f>VLOOKUP(B149,Tabelle2[#All],2,FALSE)</f>
        <v>#N/A</v>
      </c>
      <c r="J149" s="8" t="e">
        <f ca="1">VLOOKUP(YEAR(TODAY())-F149,Tabelle1[#All],IF(E149="m",3,IF(E149="w",5,"fehlt")),FALSE)</f>
        <v>#VALUE!</v>
      </c>
      <c r="K149" s="8" t="e">
        <f>VLOOKUP(G149,Tabelle3[#All],2,FALSE)</f>
        <v>#N/A</v>
      </c>
      <c r="L149" s="10"/>
      <c r="M149" s="16"/>
      <c r="N149" s="16"/>
      <c r="O149" s="17"/>
      <c r="P149" s="16"/>
      <c r="Q149" s="16"/>
      <c r="R149" s="16"/>
    </row>
    <row r="150" spans="2:18" ht="14.25" customHeight="1" x14ac:dyDescent="0.3">
      <c r="B150" s="12"/>
      <c r="C150" s="44"/>
      <c r="D150" s="12"/>
      <c r="E150" s="12"/>
      <c r="F150" s="12"/>
      <c r="G150" s="13"/>
      <c r="H150" s="12"/>
      <c r="I150" s="8" t="e">
        <f>VLOOKUP(B150,Tabelle2[#All],2,FALSE)</f>
        <v>#N/A</v>
      </c>
      <c r="J150" s="8" t="e">
        <f ca="1">VLOOKUP(YEAR(TODAY())-F150,Tabelle1[#All],IF(E150="m",3,IF(E150="w",5,"fehlt")),FALSE)</f>
        <v>#VALUE!</v>
      </c>
      <c r="K150" s="8" t="e">
        <f>VLOOKUP(G150,Tabelle3[#All],2,FALSE)</f>
        <v>#N/A</v>
      </c>
      <c r="L150" s="10"/>
      <c r="M150" s="16"/>
      <c r="N150" s="16"/>
      <c r="O150" s="17"/>
      <c r="P150" s="16"/>
      <c r="Q150" s="16"/>
      <c r="R150" s="16"/>
    </row>
    <row r="151" spans="2:18" ht="14.25" customHeight="1" x14ac:dyDescent="0.3">
      <c r="B151" s="12"/>
      <c r="C151" s="44"/>
      <c r="D151" s="12"/>
      <c r="E151" s="12"/>
      <c r="F151" s="12"/>
      <c r="G151" s="13"/>
      <c r="H151" s="12"/>
      <c r="L151" s="10"/>
      <c r="M151" s="16"/>
      <c r="N151" s="16"/>
      <c r="O151" s="17"/>
      <c r="P151" s="16"/>
      <c r="Q151" s="16"/>
      <c r="R151" s="16"/>
    </row>
    <row r="152" spans="2:18" ht="14.25" customHeight="1" x14ac:dyDescent="0.3">
      <c r="B152" s="12"/>
      <c r="C152" s="44"/>
      <c r="D152" s="12"/>
      <c r="E152" s="12"/>
      <c r="F152" s="12"/>
      <c r="G152" s="13"/>
      <c r="H152" s="12"/>
      <c r="L152" s="10"/>
      <c r="M152" s="16"/>
      <c r="N152" s="16"/>
      <c r="O152" s="17"/>
      <c r="P152" s="16"/>
      <c r="Q152" s="16"/>
      <c r="R152" s="16"/>
    </row>
    <row r="153" spans="2:18" ht="14.25" customHeight="1" x14ac:dyDescent="0.3">
      <c r="B153" s="12"/>
      <c r="C153" s="44"/>
      <c r="D153" s="12"/>
      <c r="E153" s="12"/>
      <c r="F153" s="12"/>
      <c r="G153" s="13"/>
      <c r="H153" s="12"/>
      <c r="L153" s="10"/>
      <c r="M153" s="16"/>
      <c r="N153" s="16"/>
      <c r="O153" s="17"/>
      <c r="P153" s="16"/>
      <c r="Q153" s="16"/>
      <c r="R153" s="16"/>
    </row>
    <row r="154" spans="2:18" ht="14.25" customHeight="1" x14ac:dyDescent="0.3">
      <c r="B154" s="12"/>
      <c r="C154" s="44"/>
      <c r="D154" s="12"/>
      <c r="E154" s="12"/>
      <c r="F154" s="12"/>
      <c r="G154" s="13"/>
      <c r="H154" s="12"/>
      <c r="L154" s="10"/>
      <c r="M154" s="16"/>
      <c r="N154" s="16"/>
      <c r="O154" s="17"/>
      <c r="P154" s="16"/>
      <c r="Q154" s="16"/>
      <c r="R154" s="16"/>
    </row>
    <row r="155" spans="2:18" ht="14.25" customHeight="1" x14ac:dyDescent="0.3">
      <c r="B155" s="12"/>
      <c r="C155" s="44"/>
      <c r="D155" s="12"/>
      <c r="E155" s="12"/>
      <c r="F155" s="12"/>
      <c r="G155" s="13"/>
      <c r="H155" s="12"/>
      <c r="L155" s="10"/>
      <c r="M155" s="16"/>
      <c r="N155" s="16"/>
      <c r="O155" s="17"/>
      <c r="P155" s="16"/>
      <c r="Q155" s="16"/>
      <c r="R155" s="16"/>
    </row>
    <row r="156" spans="2:18" ht="14.25" customHeight="1" x14ac:dyDescent="0.3">
      <c r="B156" s="12"/>
      <c r="C156" s="44"/>
      <c r="D156" s="12"/>
      <c r="E156" s="12"/>
      <c r="F156" s="12"/>
      <c r="G156" s="13"/>
      <c r="H156" s="12"/>
      <c r="L156" s="10"/>
      <c r="M156" s="16"/>
      <c r="N156" s="16"/>
      <c r="O156" s="17"/>
      <c r="P156" s="16"/>
      <c r="Q156" s="16"/>
      <c r="R156" s="16"/>
    </row>
    <row r="157" spans="2:18" ht="14.25" customHeight="1" x14ac:dyDescent="0.3">
      <c r="B157" s="12"/>
      <c r="C157" s="44"/>
      <c r="D157" s="12"/>
      <c r="E157" s="12"/>
      <c r="F157" s="12"/>
      <c r="G157" s="13"/>
      <c r="H157" s="12"/>
      <c r="L157" s="10"/>
      <c r="M157" s="16"/>
      <c r="N157" s="16"/>
      <c r="O157" s="17"/>
      <c r="P157" s="16"/>
      <c r="Q157" s="16"/>
      <c r="R157" s="16"/>
    </row>
    <row r="158" spans="2:18" ht="14.25" customHeight="1" x14ac:dyDescent="0.3">
      <c r="B158" s="12"/>
      <c r="C158" s="44"/>
      <c r="D158" s="12"/>
      <c r="E158" s="12"/>
      <c r="F158" s="12"/>
      <c r="G158" s="13"/>
      <c r="H158" s="12"/>
      <c r="L158" s="10"/>
      <c r="M158" s="16"/>
      <c r="N158" s="16"/>
      <c r="O158" s="17"/>
      <c r="P158" s="16"/>
      <c r="Q158" s="16"/>
      <c r="R158" s="16"/>
    </row>
    <row r="159" spans="2:18" ht="14.25" customHeight="1" x14ac:dyDescent="0.3">
      <c r="B159" s="12"/>
      <c r="C159" s="44"/>
      <c r="D159" s="12"/>
      <c r="E159" s="12"/>
      <c r="F159" s="12"/>
      <c r="G159" s="13"/>
      <c r="H159" s="12"/>
      <c r="L159" s="10"/>
      <c r="M159" s="16"/>
      <c r="N159" s="16"/>
      <c r="O159" s="17"/>
      <c r="P159" s="16"/>
      <c r="Q159" s="16"/>
      <c r="R159" s="16"/>
    </row>
    <row r="160" spans="2:18" ht="14.25" customHeight="1" x14ac:dyDescent="0.3">
      <c r="B160" s="12"/>
      <c r="C160" s="44"/>
      <c r="D160" s="12"/>
      <c r="E160" s="12"/>
      <c r="F160" s="12"/>
      <c r="G160" s="13"/>
      <c r="H160" s="12"/>
      <c r="L160" s="10"/>
      <c r="M160" s="16"/>
      <c r="N160" s="16"/>
      <c r="O160" s="17"/>
      <c r="P160" s="16"/>
      <c r="Q160" s="16"/>
      <c r="R160" s="16"/>
    </row>
    <row r="161" spans="2:18" ht="14.25" customHeight="1" x14ac:dyDescent="0.3">
      <c r="B161" s="12"/>
      <c r="C161" s="44"/>
      <c r="D161" s="12"/>
      <c r="E161" s="12"/>
      <c r="F161" s="12"/>
      <c r="G161" s="13"/>
      <c r="H161" s="12"/>
      <c r="L161" s="10"/>
      <c r="M161" s="16"/>
      <c r="N161" s="16"/>
      <c r="O161" s="17"/>
      <c r="P161" s="16"/>
      <c r="Q161" s="16"/>
      <c r="R161" s="16"/>
    </row>
    <row r="162" spans="2:18" ht="14.25" customHeight="1" x14ac:dyDescent="0.3">
      <c r="B162" s="12"/>
      <c r="C162" s="44"/>
      <c r="D162" s="12"/>
      <c r="E162" s="12"/>
      <c r="F162" s="12"/>
      <c r="G162" s="13"/>
      <c r="H162" s="12"/>
      <c r="L162" s="10"/>
      <c r="M162" s="16"/>
      <c r="N162" s="16"/>
      <c r="O162" s="17"/>
      <c r="P162" s="16"/>
      <c r="Q162" s="16"/>
      <c r="R162" s="16"/>
    </row>
    <row r="163" spans="2:18" ht="14.25" customHeight="1" x14ac:dyDescent="0.3">
      <c r="B163" s="12"/>
      <c r="C163" s="44"/>
      <c r="D163" s="12"/>
      <c r="E163" s="12"/>
      <c r="F163" s="12"/>
      <c r="G163" s="13"/>
      <c r="H163" s="12"/>
      <c r="L163" s="10"/>
      <c r="M163" s="16"/>
      <c r="N163" s="16"/>
      <c r="O163" s="17"/>
      <c r="P163" s="16"/>
      <c r="Q163" s="16"/>
      <c r="R163" s="16"/>
    </row>
    <row r="164" spans="2:18" ht="14.25" customHeight="1" x14ac:dyDescent="0.3">
      <c r="B164" s="12"/>
      <c r="C164" s="44"/>
      <c r="D164" s="12"/>
      <c r="E164" s="12"/>
      <c r="F164" s="12"/>
      <c r="G164" s="13"/>
      <c r="H164" s="12"/>
      <c r="L164" s="10"/>
      <c r="M164" s="16"/>
      <c r="N164" s="16"/>
      <c r="O164" s="17"/>
      <c r="P164" s="16"/>
      <c r="Q164" s="16"/>
      <c r="R164" s="16"/>
    </row>
    <row r="165" spans="2:18" ht="14.25" customHeight="1" x14ac:dyDescent="0.3">
      <c r="B165" s="12"/>
      <c r="C165" s="44"/>
      <c r="D165" s="12"/>
      <c r="E165" s="12"/>
      <c r="F165" s="12"/>
      <c r="G165" s="13"/>
      <c r="H165" s="12"/>
      <c r="L165" s="10"/>
      <c r="M165" s="16"/>
      <c r="N165" s="16"/>
      <c r="O165" s="17"/>
      <c r="P165" s="16"/>
      <c r="Q165" s="16"/>
      <c r="R165" s="16"/>
    </row>
    <row r="166" spans="2:18" ht="14.25" customHeight="1" x14ac:dyDescent="0.3">
      <c r="B166" s="12"/>
      <c r="C166" s="44"/>
      <c r="D166" s="12"/>
      <c r="E166" s="12"/>
      <c r="F166" s="12"/>
      <c r="G166" s="13"/>
      <c r="H166" s="12"/>
      <c r="L166" s="10"/>
      <c r="M166" s="16"/>
      <c r="N166" s="16"/>
      <c r="O166" s="17"/>
      <c r="P166" s="16"/>
      <c r="Q166" s="16"/>
      <c r="R166" s="16"/>
    </row>
    <row r="167" spans="2:18" ht="14.25" customHeight="1" x14ac:dyDescent="0.3">
      <c r="B167" s="12"/>
      <c r="C167" s="44"/>
      <c r="D167" s="12"/>
      <c r="E167" s="12"/>
      <c r="F167" s="12"/>
      <c r="G167" s="13"/>
      <c r="H167" s="12"/>
      <c r="L167" s="10"/>
      <c r="M167" s="16"/>
      <c r="N167" s="16"/>
      <c r="O167" s="17"/>
      <c r="P167" s="16"/>
      <c r="Q167" s="16"/>
      <c r="R167" s="16"/>
    </row>
    <row r="168" spans="2:18" ht="14.25" customHeight="1" x14ac:dyDescent="0.3">
      <c r="B168" s="12"/>
      <c r="C168" s="44"/>
      <c r="D168" s="12"/>
      <c r="E168" s="12"/>
      <c r="F168" s="12"/>
      <c r="G168" s="13"/>
      <c r="H168" s="12"/>
      <c r="L168" s="10"/>
      <c r="M168" s="16"/>
      <c r="N168" s="16"/>
      <c r="O168" s="17"/>
      <c r="P168" s="16"/>
      <c r="Q168" s="16"/>
      <c r="R168" s="16"/>
    </row>
    <row r="169" spans="2:18" ht="14.25" customHeight="1" x14ac:dyDescent="0.3">
      <c r="B169" s="12"/>
      <c r="C169" s="44"/>
      <c r="D169" s="12"/>
      <c r="E169" s="12"/>
      <c r="F169" s="12"/>
      <c r="G169" s="13"/>
      <c r="H169" s="12"/>
      <c r="L169" s="10"/>
      <c r="M169" s="16"/>
      <c r="N169" s="16"/>
      <c r="O169" s="17"/>
      <c r="P169" s="16"/>
      <c r="Q169" s="16"/>
      <c r="R169" s="16"/>
    </row>
    <row r="170" spans="2:18" ht="14.25" customHeight="1" x14ac:dyDescent="0.3">
      <c r="B170" s="12"/>
      <c r="C170" s="44"/>
      <c r="D170" s="12"/>
      <c r="E170" s="12"/>
      <c r="F170" s="12"/>
      <c r="G170" s="13"/>
      <c r="H170" s="12"/>
      <c r="L170" s="10"/>
      <c r="M170" s="16"/>
      <c r="N170" s="16"/>
      <c r="O170" s="17"/>
      <c r="P170" s="16"/>
      <c r="Q170" s="16"/>
      <c r="R170" s="16"/>
    </row>
    <row r="171" spans="2:18" ht="14.25" customHeight="1" x14ac:dyDescent="0.3">
      <c r="B171" s="12"/>
      <c r="C171" s="44"/>
      <c r="D171" s="12"/>
      <c r="E171" s="12"/>
      <c r="F171" s="12"/>
      <c r="G171" s="13"/>
      <c r="H171" s="12"/>
      <c r="L171" s="10"/>
      <c r="M171" s="16"/>
      <c r="N171" s="16"/>
      <c r="O171" s="17"/>
      <c r="P171" s="16"/>
      <c r="Q171" s="16"/>
      <c r="R171" s="16"/>
    </row>
    <row r="172" spans="2:18" ht="14.25" customHeight="1" x14ac:dyDescent="0.3">
      <c r="B172" s="12"/>
      <c r="C172" s="44"/>
      <c r="D172" s="12"/>
      <c r="E172" s="12"/>
      <c r="F172" s="12"/>
      <c r="G172" s="13"/>
      <c r="H172" s="12"/>
      <c r="L172" s="10"/>
      <c r="M172" s="16"/>
      <c r="N172" s="16"/>
      <c r="O172" s="17"/>
      <c r="P172" s="16"/>
      <c r="Q172" s="16"/>
      <c r="R172" s="16"/>
    </row>
    <row r="173" spans="2:18" ht="14.25" customHeight="1" x14ac:dyDescent="0.3">
      <c r="B173" s="12"/>
      <c r="C173" s="44"/>
      <c r="D173" s="12"/>
      <c r="E173" s="12"/>
      <c r="F173" s="12"/>
      <c r="G173" s="13"/>
      <c r="H173" s="12"/>
      <c r="L173" s="10"/>
      <c r="M173" s="16"/>
      <c r="N173" s="16"/>
      <c r="O173" s="17"/>
      <c r="P173" s="16"/>
      <c r="Q173" s="16"/>
      <c r="R173" s="16"/>
    </row>
    <row r="174" spans="2:18" ht="14.25" customHeight="1" x14ac:dyDescent="0.3">
      <c r="B174" s="12"/>
      <c r="C174" s="44"/>
      <c r="D174" s="12"/>
      <c r="E174" s="12"/>
      <c r="F174" s="12"/>
      <c r="G174" s="13"/>
      <c r="H174" s="12"/>
      <c r="L174" s="10"/>
      <c r="M174" s="16"/>
      <c r="N174" s="16"/>
      <c r="O174" s="17"/>
      <c r="P174" s="16"/>
      <c r="Q174" s="16"/>
      <c r="R174" s="16"/>
    </row>
    <row r="175" spans="2:18" ht="14.25" customHeight="1" x14ac:dyDescent="0.3">
      <c r="B175" s="12"/>
      <c r="C175" s="44"/>
      <c r="D175" s="12"/>
      <c r="E175" s="12"/>
      <c r="F175" s="12"/>
      <c r="G175" s="13"/>
      <c r="H175" s="12"/>
      <c r="L175" s="10"/>
      <c r="M175" s="16"/>
      <c r="N175" s="16"/>
      <c r="O175" s="17"/>
      <c r="P175" s="16"/>
      <c r="Q175" s="16"/>
      <c r="R175" s="16"/>
    </row>
    <row r="176" spans="2:18" ht="14.25" customHeight="1" x14ac:dyDescent="0.3">
      <c r="B176" s="12"/>
      <c r="C176" s="44"/>
      <c r="D176" s="12"/>
      <c r="E176" s="12"/>
      <c r="F176" s="12"/>
      <c r="G176" s="13"/>
      <c r="H176" s="12"/>
      <c r="L176" s="10"/>
      <c r="M176" s="16"/>
      <c r="N176" s="16"/>
      <c r="O176" s="17"/>
      <c r="P176" s="16"/>
      <c r="Q176" s="16"/>
      <c r="R176" s="16"/>
    </row>
    <row r="177" spans="2:18" ht="14.25" customHeight="1" x14ac:dyDescent="0.3">
      <c r="B177" s="12"/>
      <c r="C177" s="44"/>
      <c r="D177" s="12"/>
      <c r="E177" s="12"/>
      <c r="F177" s="12"/>
      <c r="G177" s="13"/>
      <c r="H177" s="12"/>
      <c r="L177" s="10"/>
      <c r="M177" s="16"/>
      <c r="N177" s="16"/>
      <c r="O177" s="17"/>
      <c r="P177" s="16"/>
      <c r="Q177" s="16"/>
      <c r="R177" s="16"/>
    </row>
    <row r="178" spans="2:18" ht="14.25" customHeight="1" x14ac:dyDescent="0.3">
      <c r="B178" s="12"/>
      <c r="C178" s="44"/>
      <c r="D178" s="12"/>
      <c r="E178" s="12"/>
      <c r="F178" s="12"/>
      <c r="G178" s="13"/>
      <c r="H178" s="12"/>
      <c r="L178" s="10"/>
      <c r="M178" s="16"/>
      <c r="N178" s="16"/>
      <c r="O178" s="17"/>
      <c r="P178" s="16"/>
      <c r="Q178" s="16"/>
      <c r="R178" s="16"/>
    </row>
    <row r="179" spans="2:18" ht="14.25" customHeight="1" x14ac:dyDescent="0.3">
      <c r="B179" s="12"/>
      <c r="C179" s="44"/>
      <c r="D179" s="12"/>
      <c r="E179" s="12"/>
      <c r="F179" s="12"/>
      <c r="G179" s="13"/>
      <c r="H179" s="12"/>
      <c r="L179" s="10"/>
      <c r="M179" s="16"/>
      <c r="N179" s="16"/>
      <c r="O179" s="17"/>
      <c r="P179" s="16"/>
      <c r="Q179" s="16"/>
      <c r="R179" s="16"/>
    </row>
    <row r="180" spans="2:18" ht="14.25" customHeight="1" x14ac:dyDescent="0.3">
      <c r="B180" s="12"/>
      <c r="C180" s="44"/>
      <c r="D180" s="12"/>
      <c r="E180" s="12"/>
      <c r="F180" s="12"/>
      <c r="G180" s="13"/>
      <c r="H180" s="12"/>
      <c r="L180" s="10"/>
      <c r="M180" s="16"/>
      <c r="N180" s="16"/>
      <c r="O180" s="17"/>
      <c r="P180" s="16"/>
      <c r="Q180" s="16"/>
      <c r="R180" s="16"/>
    </row>
    <row r="181" spans="2:18" ht="14.25" customHeight="1" x14ac:dyDescent="0.3">
      <c r="B181" s="12"/>
      <c r="C181" s="44"/>
      <c r="D181" s="12"/>
      <c r="E181" s="12"/>
      <c r="F181" s="12"/>
      <c r="G181" s="13"/>
      <c r="H181" s="12"/>
      <c r="L181" s="10"/>
      <c r="M181" s="16"/>
      <c r="N181" s="16"/>
      <c r="O181" s="17"/>
      <c r="P181" s="16"/>
      <c r="Q181" s="16"/>
      <c r="R181" s="16"/>
    </row>
    <row r="182" spans="2:18" ht="14.25" customHeight="1" x14ac:dyDescent="0.3">
      <c r="B182" s="12"/>
      <c r="C182" s="44"/>
      <c r="D182" s="12"/>
      <c r="E182" s="12"/>
      <c r="F182" s="12"/>
      <c r="G182" s="13"/>
      <c r="H182" s="12"/>
      <c r="L182" s="10"/>
      <c r="M182" s="16"/>
      <c r="N182" s="16"/>
      <c r="O182" s="17"/>
      <c r="P182" s="16"/>
      <c r="Q182" s="16"/>
      <c r="R182" s="16"/>
    </row>
    <row r="183" spans="2:18" ht="14.25" customHeight="1" x14ac:dyDescent="0.3">
      <c r="B183" s="12"/>
      <c r="C183" s="44"/>
      <c r="D183" s="12"/>
      <c r="E183" s="12"/>
      <c r="F183" s="12"/>
      <c r="G183" s="13"/>
      <c r="H183" s="12"/>
      <c r="L183" s="10"/>
      <c r="M183" s="16"/>
      <c r="N183" s="16"/>
      <c r="O183" s="17"/>
      <c r="P183" s="16"/>
      <c r="Q183" s="16"/>
      <c r="R183" s="16"/>
    </row>
    <row r="184" spans="2:18" ht="14.25" customHeight="1" x14ac:dyDescent="0.3">
      <c r="B184" s="12"/>
      <c r="C184" s="44"/>
      <c r="D184" s="12"/>
      <c r="E184" s="12"/>
      <c r="F184" s="12"/>
      <c r="G184" s="13"/>
      <c r="H184" s="12"/>
      <c r="L184" s="10"/>
      <c r="M184" s="16"/>
      <c r="N184" s="16"/>
      <c r="O184" s="17"/>
      <c r="P184" s="16"/>
      <c r="Q184" s="16"/>
      <c r="R184" s="16"/>
    </row>
    <row r="185" spans="2:18" ht="14.25" customHeight="1" x14ac:dyDescent="0.3">
      <c r="B185" s="12"/>
      <c r="C185" s="44"/>
      <c r="D185" s="12"/>
      <c r="E185" s="12"/>
      <c r="F185" s="12"/>
      <c r="G185" s="13"/>
      <c r="H185" s="12"/>
      <c r="L185" s="10"/>
      <c r="M185" s="16"/>
      <c r="N185" s="16"/>
      <c r="O185" s="17"/>
      <c r="P185" s="16"/>
      <c r="Q185" s="16"/>
      <c r="R185" s="16"/>
    </row>
    <row r="186" spans="2:18" ht="14.25" customHeight="1" x14ac:dyDescent="0.3">
      <c r="B186" s="12"/>
      <c r="C186" s="44"/>
      <c r="D186" s="12"/>
      <c r="E186" s="12"/>
      <c r="F186" s="12"/>
      <c r="G186" s="13"/>
      <c r="H186" s="12"/>
      <c r="L186" s="10"/>
      <c r="M186" s="16"/>
      <c r="N186" s="16"/>
      <c r="O186" s="17"/>
      <c r="P186" s="16"/>
      <c r="Q186" s="16"/>
      <c r="R186" s="16"/>
    </row>
    <row r="187" spans="2:18" ht="14.25" customHeight="1" x14ac:dyDescent="0.3">
      <c r="B187" s="12"/>
      <c r="C187" s="44"/>
      <c r="D187" s="12"/>
      <c r="E187" s="12"/>
      <c r="F187" s="12"/>
      <c r="G187" s="13"/>
      <c r="H187" s="12"/>
      <c r="L187" s="10"/>
      <c r="M187" s="16"/>
      <c r="N187" s="16"/>
      <c r="O187" s="17"/>
      <c r="P187" s="16"/>
      <c r="Q187" s="16"/>
      <c r="R187" s="16"/>
    </row>
    <row r="188" spans="2:18" ht="14.25" customHeight="1" x14ac:dyDescent="0.3">
      <c r="B188" s="12"/>
      <c r="C188" s="44"/>
      <c r="D188" s="12"/>
      <c r="E188" s="12"/>
      <c r="F188" s="12"/>
      <c r="G188" s="13"/>
      <c r="H188" s="12"/>
      <c r="L188" s="10"/>
      <c r="M188" s="16"/>
      <c r="N188" s="16"/>
      <c r="O188" s="17"/>
      <c r="P188" s="16"/>
      <c r="Q188" s="16"/>
      <c r="R188" s="16"/>
    </row>
    <row r="189" spans="2:18" ht="14.25" customHeight="1" x14ac:dyDescent="0.3">
      <c r="B189" s="12"/>
      <c r="C189" s="44"/>
      <c r="D189" s="12"/>
      <c r="E189" s="12"/>
      <c r="F189" s="12"/>
      <c r="G189" s="13"/>
      <c r="H189" s="12"/>
      <c r="L189" s="10"/>
      <c r="M189" s="16"/>
      <c r="N189" s="16"/>
      <c r="O189" s="17"/>
      <c r="P189" s="16"/>
      <c r="Q189" s="16"/>
      <c r="R189" s="16"/>
    </row>
    <row r="190" spans="2:18" ht="14.25" customHeight="1" x14ac:dyDescent="0.3">
      <c r="B190" s="12"/>
      <c r="C190" s="44"/>
      <c r="D190" s="12"/>
      <c r="E190" s="12"/>
      <c r="F190" s="12"/>
      <c r="G190" s="13"/>
      <c r="H190" s="12"/>
      <c r="L190" s="10"/>
      <c r="M190" s="16"/>
      <c r="N190" s="16"/>
      <c r="O190" s="17"/>
      <c r="P190" s="16"/>
      <c r="Q190" s="16"/>
      <c r="R190" s="16"/>
    </row>
    <row r="191" spans="2:18" ht="14.25" customHeight="1" x14ac:dyDescent="0.3">
      <c r="B191" s="12"/>
      <c r="C191" s="44"/>
      <c r="D191" s="12"/>
      <c r="E191" s="12"/>
      <c r="F191" s="12"/>
      <c r="G191" s="13"/>
      <c r="H191" s="12"/>
      <c r="L191" s="10"/>
      <c r="M191" s="16"/>
      <c r="N191" s="16"/>
      <c r="O191" s="17"/>
      <c r="P191" s="16"/>
      <c r="Q191" s="16"/>
      <c r="R191" s="16"/>
    </row>
    <row r="192" spans="2:18" ht="14.25" customHeight="1" x14ac:dyDescent="0.3">
      <c r="B192" s="12"/>
      <c r="C192" s="44"/>
      <c r="D192" s="12"/>
      <c r="E192" s="12"/>
      <c r="F192" s="12"/>
      <c r="G192" s="13"/>
      <c r="H192" s="12"/>
      <c r="L192" s="10"/>
      <c r="M192" s="16"/>
      <c r="N192" s="16"/>
      <c r="O192" s="17"/>
      <c r="P192" s="16"/>
      <c r="Q192" s="16"/>
      <c r="R192" s="16"/>
    </row>
    <row r="193" spans="2:18" ht="14.25" customHeight="1" x14ac:dyDescent="0.3">
      <c r="B193" s="12"/>
      <c r="C193" s="44"/>
      <c r="D193" s="12"/>
      <c r="E193" s="12"/>
      <c r="F193" s="12"/>
      <c r="G193" s="13"/>
      <c r="H193" s="12"/>
      <c r="L193" s="10"/>
      <c r="M193" s="16"/>
      <c r="N193" s="16"/>
      <c r="O193" s="17"/>
      <c r="P193" s="16"/>
      <c r="Q193" s="16"/>
      <c r="R193" s="16"/>
    </row>
    <row r="194" spans="2:18" ht="14.25" customHeight="1" x14ac:dyDescent="0.3">
      <c r="B194" s="12"/>
      <c r="C194" s="44"/>
      <c r="D194" s="12"/>
      <c r="E194" s="12"/>
      <c r="F194" s="12"/>
      <c r="G194" s="13"/>
      <c r="H194" s="12"/>
      <c r="L194" s="10"/>
      <c r="M194" s="16"/>
      <c r="N194" s="16"/>
      <c r="O194" s="17"/>
      <c r="P194" s="16"/>
      <c r="Q194" s="16"/>
      <c r="R194" s="16"/>
    </row>
    <row r="195" spans="2:18" ht="14.25" customHeight="1" x14ac:dyDescent="0.3">
      <c r="B195" s="12"/>
      <c r="C195" s="44"/>
      <c r="D195" s="12"/>
      <c r="E195" s="12"/>
      <c r="F195" s="12"/>
      <c r="G195" s="13"/>
      <c r="H195" s="12"/>
      <c r="L195" s="10"/>
      <c r="M195" s="16"/>
      <c r="N195" s="16"/>
      <c r="O195" s="17"/>
      <c r="P195" s="16"/>
      <c r="Q195" s="16"/>
      <c r="R195" s="16"/>
    </row>
    <row r="196" spans="2:18" ht="14.25" customHeight="1" x14ac:dyDescent="0.3">
      <c r="B196" s="12"/>
      <c r="C196" s="44"/>
      <c r="D196" s="12"/>
      <c r="E196" s="12"/>
      <c r="F196" s="12"/>
      <c r="G196" s="13"/>
      <c r="H196" s="12"/>
      <c r="L196" s="10"/>
      <c r="M196" s="16"/>
      <c r="N196" s="16"/>
      <c r="O196" s="17"/>
      <c r="P196" s="16"/>
      <c r="Q196" s="16"/>
      <c r="R196" s="16"/>
    </row>
    <row r="197" spans="2:18" ht="14.25" customHeight="1" x14ac:dyDescent="0.3">
      <c r="B197" s="12"/>
      <c r="C197" s="44"/>
      <c r="D197" s="12"/>
      <c r="E197" s="12"/>
      <c r="F197" s="12"/>
      <c r="G197" s="13"/>
      <c r="H197" s="12"/>
      <c r="L197" s="10"/>
      <c r="M197" s="16"/>
      <c r="N197" s="16"/>
      <c r="O197" s="17"/>
      <c r="P197" s="16"/>
      <c r="Q197" s="16"/>
      <c r="R197" s="16"/>
    </row>
    <row r="198" spans="2:18" ht="14.25" customHeight="1" x14ac:dyDescent="0.3">
      <c r="B198" s="12"/>
      <c r="C198" s="44"/>
      <c r="D198" s="12"/>
      <c r="E198" s="12"/>
      <c r="F198" s="12"/>
      <c r="G198" s="13"/>
      <c r="H198" s="12"/>
      <c r="L198" s="10"/>
      <c r="M198" s="16"/>
      <c r="N198" s="16"/>
      <c r="O198" s="17"/>
      <c r="P198" s="16"/>
      <c r="Q198" s="16"/>
      <c r="R198" s="16"/>
    </row>
    <row r="199" spans="2:18" ht="14.25" customHeight="1" x14ac:dyDescent="0.3">
      <c r="B199" s="12"/>
      <c r="C199" s="44"/>
      <c r="D199" s="12"/>
      <c r="E199" s="12"/>
      <c r="F199" s="12"/>
      <c r="G199" s="13"/>
      <c r="H199" s="12"/>
      <c r="L199" s="10"/>
      <c r="M199" s="16"/>
      <c r="N199" s="16"/>
      <c r="O199" s="17"/>
      <c r="P199" s="16"/>
      <c r="Q199" s="16"/>
      <c r="R199" s="16"/>
    </row>
    <row r="200" spans="2:18" ht="14.25" customHeight="1" x14ac:dyDescent="0.3">
      <c r="B200" s="12"/>
      <c r="C200" s="44"/>
      <c r="D200" s="12"/>
      <c r="E200" s="12"/>
      <c r="F200" s="12"/>
      <c r="G200" s="13"/>
      <c r="H200" s="12"/>
      <c r="L200" s="10"/>
      <c r="M200" s="16"/>
      <c r="N200" s="16"/>
      <c r="O200" s="17"/>
      <c r="P200" s="16"/>
      <c r="Q200" s="16"/>
      <c r="R200" s="16"/>
    </row>
    <row r="201" spans="2:18" ht="14.25" customHeight="1" x14ac:dyDescent="0.3">
      <c r="B201" s="12"/>
      <c r="C201" s="44"/>
      <c r="D201" s="12"/>
      <c r="E201" s="12"/>
      <c r="F201" s="12"/>
      <c r="G201" s="13"/>
      <c r="H201" s="12"/>
      <c r="L201" s="10"/>
      <c r="M201" s="16"/>
      <c r="N201" s="16"/>
      <c r="O201" s="17"/>
      <c r="P201" s="16"/>
      <c r="Q201" s="16"/>
      <c r="R201" s="16"/>
    </row>
    <row r="202" spans="2:18" ht="14.25" customHeight="1" x14ac:dyDescent="0.3">
      <c r="B202" s="12"/>
      <c r="C202" s="44"/>
      <c r="D202" s="12"/>
      <c r="E202" s="12"/>
      <c r="F202" s="12"/>
      <c r="G202" s="13"/>
      <c r="H202" s="12"/>
      <c r="L202" s="10"/>
      <c r="M202" s="16"/>
      <c r="N202" s="16"/>
      <c r="O202" s="17"/>
      <c r="P202" s="16"/>
      <c r="Q202" s="16"/>
      <c r="R202" s="16"/>
    </row>
    <row r="203" spans="2:18" ht="14.25" customHeight="1" x14ac:dyDescent="0.3">
      <c r="B203" s="12"/>
      <c r="C203" s="44"/>
      <c r="D203" s="12"/>
      <c r="E203" s="12"/>
      <c r="F203" s="12"/>
      <c r="G203" s="13"/>
      <c r="H203" s="12"/>
      <c r="L203" s="10"/>
      <c r="M203" s="16"/>
      <c r="N203" s="16"/>
      <c r="O203" s="17"/>
      <c r="P203" s="16"/>
      <c r="Q203" s="16"/>
      <c r="R203" s="16"/>
    </row>
    <row r="204" spans="2:18" ht="14.25" customHeight="1" x14ac:dyDescent="0.3">
      <c r="B204" s="12"/>
      <c r="C204" s="44"/>
      <c r="D204" s="12"/>
      <c r="E204" s="12"/>
      <c r="F204" s="12"/>
      <c r="G204" s="13"/>
      <c r="H204" s="12"/>
      <c r="L204" s="10"/>
      <c r="M204" s="16"/>
      <c r="N204" s="16"/>
      <c r="O204" s="17"/>
      <c r="P204" s="16"/>
      <c r="Q204" s="16"/>
      <c r="R204" s="16"/>
    </row>
    <row r="205" spans="2:18" ht="14.25" customHeight="1" x14ac:dyDescent="0.3">
      <c r="B205" s="12"/>
      <c r="C205" s="44"/>
      <c r="D205" s="12"/>
      <c r="E205" s="12"/>
      <c r="F205" s="12"/>
      <c r="G205" s="13"/>
      <c r="H205" s="12"/>
      <c r="L205" s="10"/>
      <c r="M205" s="16"/>
      <c r="N205" s="16"/>
      <c r="O205" s="17"/>
      <c r="P205" s="16"/>
      <c r="Q205" s="16"/>
      <c r="R205" s="16"/>
    </row>
    <row r="206" spans="2:18" ht="14.25" customHeight="1" x14ac:dyDescent="0.3">
      <c r="B206" s="12"/>
      <c r="C206" s="44"/>
      <c r="D206" s="12"/>
      <c r="E206" s="12"/>
      <c r="F206" s="12"/>
      <c r="G206" s="13"/>
      <c r="H206" s="12"/>
      <c r="L206" s="10"/>
      <c r="M206" s="16"/>
      <c r="N206" s="16"/>
      <c r="O206" s="17"/>
      <c r="P206" s="16"/>
      <c r="Q206" s="16"/>
      <c r="R206" s="16"/>
    </row>
    <row r="207" spans="2:18" ht="14.25" customHeight="1" x14ac:dyDescent="0.3">
      <c r="B207" s="12"/>
      <c r="C207" s="44"/>
      <c r="D207" s="12"/>
      <c r="E207" s="12"/>
      <c r="F207" s="12"/>
      <c r="G207" s="13"/>
      <c r="H207" s="12"/>
      <c r="L207" s="10"/>
      <c r="M207" s="16"/>
      <c r="N207" s="16"/>
      <c r="O207" s="17"/>
      <c r="P207" s="16"/>
      <c r="Q207" s="16"/>
      <c r="R207" s="16"/>
    </row>
    <row r="208" spans="2:18" ht="14.25" customHeight="1" x14ac:dyDescent="0.3">
      <c r="B208" s="12"/>
      <c r="C208" s="44"/>
      <c r="D208" s="12"/>
      <c r="E208" s="12"/>
      <c r="F208" s="12"/>
      <c r="G208" s="13"/>
      <c r="H208" s="12"/>
      <c r="L208" s="10"/>
      <c r="M208" s="16"/>
      <c r="N208" s="16"/>
      <c r="O208" s="17"/>
      <c r="P208" s="16"/>
      <c r="Q208" s="16"/>
      <c r="R208" s="16"/>
    </row>
    <row r="209" spans="2:18" ht="14.25" customHeight="1" x14ac:dyDescent="0.3">
      <c r="B209" s="12"/>
      <c r="C209" s="44"/>
      <c r="D209" s="12"/>
      <c r="E209" s="12"/>
      <c r="F209" s="12"/>
      <c r="G209" s="13"/>
      <c r="H209" s="12"/>
      <c r="L209" s="10"/>
      <c r="M209" s="16"/>
      <c r="N209" s="16"/>
      <c r="O209" s="17"/>
      <c r="P209" s="16"/>
      <c r="Q209" s="16"/>
      <c r="R209" s="16"/>
    </row>
    <row r="210" spans="2:18" ht="14.25" customHeight="1" x14ac:dyDescent="0.3">
      <c r="B210" s="12"/>
      <c r="C210" s="44"/>
      <c r="D210" s="12"/>
      <c r="E210" s="12"/>
      <c r="F210" s="12"/>
      <c r="G210" s="13"/>
      <c r="H210" s="12"/>
      <c r="L210" s="10"/>
      <c r="M210" s="16"/>
      <c r="N210" s="16"/>
      <c r="O210" s="17"/>
      <c r="P210" s="16"/>
      <c r="Q210" s="16"/>
      <c r="R210" s="16"/>
    </row>
    <row r="211" spans="2:18" ht="14.25" customHeight="1" x14ac:dyDescent="0.3">
      <c r="B211" s="12"/>
      <c r="C211" s="44"/>
      <c r="D211" s="12"/>
      <c r="E211" s="12"/>
      <c r="F211" s="12"/>
      <c r="G211" s="13"/>
      <c r="H211" s="12"/>
      <c r="L211" s="10"/>
      <c r="M211" s="16"/>
      <c r="N211" s="16"/>
      <c r="O211" s="17"/>
      <c r="P211" s="16"/>
      <c r="Q211" s="16"/>
      <c r="R211" s="16"/>
    </row>
    <row r="212" spans="2:18" ht="14.25" customHeight="1" x14ac:dyDescent="0.3">
      <c r="B212" s="12"/>
      <c r="C212" s="44"/>
      <c r="D212" s="12"/>
      <c r="E212" s="12"/>
      <c r="F212" s="12"/>
      <c r="G212" s="13"/>
      <c r="H212" s="12"/>
      <c r="L212" s="10"/>
      <c r="M212" s="16"/>
      <c r="N212" s="16"/>
      <c r="O212" s="17"/>
      <c r="P212" s="16"/>
      <c r="Q212" s="16"/>
      <c r="R212" s="16"/>
    </row>
    <row r="213" spans="2:18" ht="14.25" customHeight="1" x14ac:dyDescent="0.3">
      <c r="B213" s="12"/>
      <c r="C213" s="44"/>
      <c r="D213" s="12"/>
      <c r="E213" s="12"/>
      <c r="F213" s="12"/>
      <c r="G213" s="13"/>
      <c r="H213" s="12"/>
      <c r="L213" s="10"/>
      <c r="M213" s="16"/>
      <c r="N213" s="16"/>
      <c r="O213" s="17"/>
      <c r="P213" s="16"/>
      <c r="Q213" s="16"/>
      <c r="R213" s="16"/>
    </row>
    <row r="214" spans="2:18" ht="14.25" customHeight="1" x14ac:dyDescent="0.3">
      <c r="B214" s="12"/>
      <c r="C214" s="44"/>
      <c r="D214" s="12"/>
      <c r="E214" s="12"/>
      <c r="F214" s="12"/>
      <c r="G214" s="13"/>
      <c r="H214" s="12"/>
      <c r="L214" s="10"/>
      <c r="M214" s="16"/>
      <c r="N214" s="16"/>
      <c r="O214" s="17"/>
      <c r="P214" s="16"/>
      <c r="Q214" s="16"/>
      <c r="R214" s="16"/>
    </row>
    <row r="215" spans="2:18" x14ac:dyDescent="0.3">
      <c r="B215" s="12"/>
      <c r="C215" s="44"/>
      <c r="D215" s="12"/>
      <c r="E215" s="12"/>
      <c r="F215" s="12"/>
      <c r="G215" s="13"/>
      <c r="H215" s="12"/>
      <c r="L215" s="10"/>
      <c r="M215" s="16"/>
      <c r="N215" s="16"/>
      <c r="O215" s="17"/>
      <c r="P215" s="16"/>
      <c r="Q215" s="16"/>
      <c r="R215" s="17"/>
    </row>
  </sheetData>
  <autoFilter ref="A1:R120" xr:uid="{DC36C52D-F75B-46FD-ACB3-9491BDEB9F21}">
    <sortState xmlns:xlrd2="http://schemas.microsoft.com/office/spreadsheetml/2017/richdata2" ref="A9:R118">
      <sortCondition ref="A1:A120"/>
    </sortState>
  </autoFilter>
  <sortState xmlns:xlrd2="http://schemas.microsoft.com/office/spreadsheetml/2017/richdata2" ref="A9:R119">
    <sortCondition ref="G2:G119"/>
    <sortCondition ref="H2:H119"/>
  </sortState>
  <conditionalFormatting sqref="I1:K1048576">
    <cfRule type="containsErrors" dxfId="1" priority="1">
      <formula>ISERROR(I1)</formula>
    </cfRule>
  </conditionalFormatting>
  <conditionalFormatting sqref="M2:O1048576">
    <cfRule type="cellIs" dxfId="0" priority="6" operator="greaterThan">
      <formula>109</formula>
    </cfRule>
  </conditionalFormatting>
  <dataValidations count="3">
    <dataValidation type="whole" allowBlank="1" showInputMessage="1" showErrorMessage="1" errorTitle="Alter" error="Bitte Geburtsjahr eingeben (4Stellig)_x000a_Jahrgänge vor 1972 sind startberechtigt" promptTitle="geboren" prompt="Geburtsjahr (JJJJ) eingeben" sqref="F122:F1048576 F88:F92 F96:F114 F3:F21 F25:F59" xr:uid="{00000000-0002-0000-0000-000000000000}">
      <formula1>1922</formula1>
      <formula2>1971</formula2>
    </dataValidation>
    <dataValidation type="whole" allowBlank="1" showInputMessage="1" showErrorMessage="1" errorTitle="Alter" error="Bitte Geburtsjahr eingeben (4Stellig)_x000a_Jahrgänge vor 1972 sind startberechtigt" promptTitle="geboren" prompt="Geburtsjahr (JJJJ) eingeben" sqref="F23" xr:uid="{46CBD4B4-9AEA-42BF-B7F1-28FD183ED48E}">
      <formula1>1922</formula1>
      <formula2>1973</formula2>
    </dataValidation>
    <dataValidation type="whole" allowBlank="1" showInputMessage="1" showErrorMessage="1" errorTitle="Alter" error="Bitte Geburtsjahr eingeben (4Stellig)_x000a_Jahrgänge vor 1974 sind startberechtigt" promptTitle="geboren" prompt="Geburtsjahr (JJJJ) eingeben" sqref="F22 F24" xr:uid="{B68E2B77-9BDB-4547-8D54-110268CF0D2B}">
      <formula1>1922</formula1>
      <formula2>1973</formula2>
    </dataValidation>
  </dataValidations>
  <pageMargins left="0.7" right="0.7" top="0.78740157499999996" bottom="0.78740157499999996" header="0.3" footer="0.3"/>
  <pageSetup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Geschlchecht definieren" error="Geschlecht ist nicht definiert  m/w/d" promptTitle="Geschlecht" prompt="Bitte Geschlecht wählen m/w/d" xr:uid="{00000000-0002-0000-0000-000001000000}">
          <x14:formula1>
            <xm:f>Geschlecht!$A$2:$A$4</xm:f>
          </x14:formula1>
          <xm:sqref>E122:E1048576</xm:sqref>
        </x14:dataValidation>
        <x14:dataValidation type="list" allowBlank="1" showInputMessage="1" showErrorMessage="1" errorTitle="Disziplin" error="Nur LG und LP erlaubt" prompt="Disziplin LG/LP" xr:uid="{00000000-0002-0000-0000-000002000000}">
          <x14:formula1>
            <xm:f>Disziplin!$A$2:$A$3</xm:f>
          </x14:formula1>
          <xm:sqref>G122:G1048576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8AD34-7945-4827-B26D-6ADFDAA92AC5}">
  <dimension ref="A1:V105"/>
  <sheetViews>
    <sheetView topLeftCell="A114" workbookViewId="0"/>
  </sheetViews>
  <sheetFormatPr baseColWidth="10" defaultRowHeight="14.4" x14ac:dyDescent="0.3"/>
  <cols>
    <col min="1" max="1" width="4.88671875" customWidth="1"/>
    <col min="2" max="2" width="6.44140625" customWidth="1"/>
    <col min="3" max="3" width="19.5546875" bestFit="1" customWidth="1"/>
    <col min="4" max="4" width="11.109375" bestFit="1" customWidth="1"/>
    <col min="5" max="5" width="11.88671875" customWidth="1"/>
    <col min="6" max="6" width="12.5546875" customWidth="1"/>
    <col min="7" max="7" width="5.5546875" customWidth="1"/>
    <col min="8" max="8" width="12.6640625" customWidth="1"/>
    <col min="9" max="9" width="21.109375" bestFit="1" customWidth="1"/>
    <col min="10" max="10" width="12.33203125" bestFit="1" customWidth="1"/>
    <col min="11" max="11" width="10.109375" bestFit="1" customWidth="1"/>
    <col min="12" max="12" width="9.88671875" customWidth="1"/>
    <col min="13" max="15" width="8.33203125" customWidth="1"/>
    <col min="16" max="18" width="8.6640625" customWidth="1"/>
    <col min="21" max="21" width="21.109375" bestFit="1" customWidth="1"/>
    <col min="22" max="22" width="12.5546875" bestFit="1" customWidth="1"/>
  </cols>
  <sheetData>
    <row r="1" spans="1:22" x14ac:dyDescent="0.3">
      <c r="A1" t="s">
        <v>387</v>
      </c>
      <c r="B1" t="s">
        <v>28</v>
      </c>
      <c r="C1" t="s">
        <v>0</v>
      </c>
      <c r="D1" t="s">
        <v>1</v>
      </c>
      <c r="E1" t="s">
        <v>20</v>
      </c>
      <c r="F1" t="s">
        <v>3</v>
      </c>
      <c r="G1" t="s">
        <v>223</v>
      </c>
      <c r="H1" t="s">
        <v>52</v>
      </c>
      <c r="I1" t="s">
        <v>2</v>
      </c>
      <c r="J1" t="s">
        <v>4</v>
      </c>
      <c r="K1" t="s">
        <v>5</v>
      </c>
      <c r="L1" t="s">
        <v>24</v>
      </c>
      <c r="M1" t="s">
        <v>6</v>
      </c>
      <c r="N1" t="s">
        <v>7</v>
      </c>
      <c r="O1" t="s">
        <v>8</v>
      </c>
      <c r="P1" t="s">
        <v>9</v>
      </c>
      <c r="Q1" t="s">
        <v>10</v>
      </c>
      <c r="R1" t="s">
        <v>11</v>
      </c>
      <c r="U1" s="29" t="s">
        <v>2</v>
      </c>
      <c r="V1" t="s">
        <v>386</v>
      </c>
    </row>
    <row r="2" spans="1:22" hidden="1" x14ac:dyDescent="0.3">
      <c r="A2">
        <v>100</v>
      </c>
      <c r="B2">
        <v>7811</v>
      </c>
      <c r="C2" t="s">
        <v>286</v>
      </c>
      <c r="D2" t="s">
        <v>300</v>
      </c>
      <c r="E2" t="s">
        <v>17</v>
      </c>
      <c r="F2">
        <v>1942</v>
      </c>
      <c r="G2" t="s">
        <v>15</v>
      </c>
      <c r="I2" t="s">
        <v>190</v>
      </c>
      <c r="J2" t="s">
        <v>38</v>
      </c>
      <c r="K2" t="s">
        <v>30</v>
      </c>
      <c r="L2">
        <v>259.89999999999998</v>
      </c>
      <c r="P2">
        <v>1090.9000000000001</v>
      </c>
      <c r="Q2">
        <v>983.7</v>
      </c>
      <c r="R2">
        <v>217.1</v>
      </c>
      <c r="U2" s="31" t="s">
        <v>99</v>
      </c>
      <c r="V2">
        <f t="shared" ref="V2:V22" si="0">COUNTIF(I:I,U2)</f>
        <v>13</v>
      </c>
    </row>
    <row r="3" spans="1:22" hidden="1" x14ac:dyDescent="0.3">
      <c r="A3">
        <v>46</v>
      </c>
      <c r="B3">
        <v>7504</v>
      </c>
      <c r="C3" t="s">
        <v>325</v>
      </c>
      <c r="D3" t="s">
        <v>326</v>
      </c>
      <c r="E3" t="s">
        <v>17</v>
      </c>
      <c r="F3">
        <v>1952</v>
      </c>
      <c r="G3" t="s">
        <v>15</v>
      </c>
      <c r="I3" t="s">
        <v>115</v>
      </c>
      <c r="J3" t="s">
        <v>36</v>
      </c>
      <c r="K3" t="s">
        <v>30</v>
      </c>
      <c r="L3">
        <v>258.3</v>
      </c>
      <c r="P3">
        <v>722.1</v>
      </c>
      <c r="Q3">
        <v>163.6</v>
      </c>
      <c r="R3">
        <v>890</v>
      </c>
      <c r="U3" s="30" t="s">
        <v>185</v>
      </c>
      <c r="V3">
        <f t="shared" si="0"/>
        <v>12</v>
      </c>
    </row>
    <row r="4" spans="1:22" hidden="1" x14ac:dyDescent="0.3">
      <c r="A4">
        <v>13</v>
      </c>
      <c r="B4">
        <v>7201</v>
      </c>
      <c r="C4" t="s">
        <v>358</v>
      </c>
      <c r="D4" t="s">
        <v>342</v>
      </c>
      <c r="E4" t="s">
        <v>17</v>
      </c>
      <c r="F4">
        <v>1949</v>
      </c>
      <c r="G4" t="s">
        <v>15</v>
      </c>
      <c r="I4" t="s">
        <v>77</v>
      </c>
      <c r="J4" t="s">
        <v>37</v>
      </c>
      <c r="K4" t="s">
        <v>30</v>
      </c>
      <c r="L4">
        <v>284.39999999999998</v>
      </c>
      <c r="P4">
        <v>689.2</v>
      </c>
      <c r="Q4">
        <v>404.7</v>
      </c>
      <c r="R4">
        <v>625.79999999999995</v>
      </c>
      <c r="U4" s="31" t="s">
        <v>117</v>
      </c>
      <c r="V4">
        <f t="shared" si="0"/>
        <v>12</v>
      </c>
    </row>
    <row r="5" spans="1:22" hidden="1" x14ac:dyDescent="0.3">
      <c r="A5">
        <v>63</v>
      </c>
      <c r="B5">
        <v>7517</v>
      </c>
      <c r="C5" t="s">
        <v>284</v>
      </c>
      <c r="D5" t="s">
        <v>285</v>
      </c>
      <c r="E5" t="s">
        <v>17</v>
      </c>
      <c r="F5">
        <v>1957</v>
      </c>
      <c r="G5" t="s">
        <v>283</v>
      </c>
      <c r="I5" t="s">
        <v>126</v>
      </c>
      <c r="J5" t="s">
        <v>35</v>
      </c>
      <c r="K5" t="s">
        <v>30</v>
      </c>
      <c r="L5">
        <v>266.3</v>
      </c>
      <c r="P5">
        <v>679.5</v>
      </c>
      <c r="Q5">
        <v>542.79999999999995</v>
      </c>
      <c r="R5">
        <v>734.8</v>
      </c>
      <c r="U5" s="30" t="s">
        <v>190</v>
      </c>
      <c r="V5">
        <f t="shared" si="0"/>
        <v>10</v>
      </c>
    </row>
    <row r="6" spans="1:22" hidden="1" x14ac:dyDescent="0.3">
      <c r="A6">
        <v>44</v>
      </c>
      <c r="B6">
        <v>7504</v>
      </c>
      <c r="C6" t="s">
        <v>323</v>
      </c>
      <c r="D6" t="s">
        <v>277</v>
      </c>
      <c r="E6" t="s">
        <v>17</v>
      </c>
      <c r="F6">
        <v>1953</v>
      </c>
      <c r="G6" t="s">
        <v>15</v>
      </c>
      <c r="H6">
        <v>1</v>
      </c>
      <c r="I6" t="s">
        <v>115</v>
      </c>
      <c r="J6" t="s">
        <v>36</v>
      </c>
      <c r="K6" t="s">
        <v>30</v>
      </c>
      <c r="L6">
        <v>271.89999999999998</v>
      </c>
      <c r="P6">
        <v>627.20000000000005</v>
      </c>
      <c r="Q6">
        <v>233.2</v>
      </c>
      <c r="R6">
        <v>915.6</v>
      </c>
      <c r="U6" s="31" t="s">
        <v>113</v>
      </c>
      <c r="V6">
        <f t="shared" si="0"/>
        <v>9</v>
      </c>
    </row>
    <row r="7" spans="1:22" hidden="1" x14ac:dyDescent="0.3">
      <c r="A7">
        <v>28</v>
      </c>
      <c r="B7">
        <v>7412</v>
      </c>
      <c r="C7" t="s">
        <v>312</v>
      </c>
      <c r="D7" t="s">
        <v>314</v>
      </c>
      <c r="E7" t="s">
        <v>16</v>
      </c>
      <c r="F7">
        <v>1952</v>
      </c>
      <c r="G7" t="s">
        <v>15</v>
      </c>
      <c r="I7" t="s">
        <v>99</v>
      </c>
      <c r="J7" t="s">
        <v>49</v>
      </c>
      <c r="K7" t="s">
        <v>30</v>
      </c>
      <c r="L7">
        <v>273.8</v>
      </c>
      <c r="P7">
        <v>608.79999999999995</v>
      </c>
      <c r="Q7">
        <v>455.3</v>
      </c>
      <c r="R7">
        <v>490.8</v>
      </c>
      <c r="U7" s="30" t="s">
        <v>76</v>
      </c>
      <c r="V7">
        <f t="shared" si="0"/>
        <v>7</v>
      </c>
    </row>
    <row r="8" spans="1:22" hidden="1" x14ac:dyDescent="0.3">
      <c r="A8">
        <v>24</v>
      </c>
      <c r="B8">
        <v>7412</v>
      </c>
      <c r="C8" t="s">
        <v>309</v>
      </c>
      <c r="D8" t="s">
        <v>310</v>
      </c>
      <c r="E8" t="s">
        <v>17</v>
      </c>
      <c r="F8">
        <v>1943</v>
      </c>
      <c r="G8" t="s">
        <v>15</v>
      </c>
      <c r="H8">
        <v>1</v>
      </c>
      <c r="I8" t="s">
        <v>99</v>
      </c>
      <c r="J8" t="s">
        <v>38</v>
      </c>
      <c r="K8" t="s">
        <v>30</v>
      </c>
      <c r="L8">
        <v>287.10000000000002</v>
      </c>
      <c r="P8">
        <v>524.79999999999995</v>
      </c>
      <c r="Q8">
        <v>198.2</v>
      </c>
      <c r="R8">
        <v>212</v>
      </c>
      <c r="U8" s="30" t="s">
        <v>139</v>
      </c>
      <c r="V8">
        <f t="shared" si="0"/>
        <v>5</v>
      </c>
    </row>
    <row r="9" spans="1:22" hidden="1" x14ac:dyDescent="0.3">
      <c r="A9">
        <v>62</v>
      </c>
      <c r="B9">
        <v>7517</v>
      </c>
      <c r="C9" t="s">
        <v>281</v>
      </c>
      <c r="D9" t="s">
        <v>282</v>
      </c>
      <c r="E9" t="s">
        <v>17</v>
      </c>
      <c r="F9">
        <v>1964</v>
      </c>
      <c r="G9" t="s">
        <v>283</v>
      </c>
      <c r="H9">
        <v>1</v>
      </c>
      <c r="I9" t="s">
        <v>126</v>
      </c>
      <c r="J9" t="s">
        <v>34</v>
      </c>
      <c r="K9" t="s">
        <v>30</v>
      </c>
      <c r="L9">
        <v>293.10000000000002</v>
      </c>
      <c r="P9">
        <v>488.9</v>
      </c>
      <c r="Q9">
        <v>58.3</v>
      </c>
      <c r="R9">
        <v>604.29999999999995</v>
      </c>
      <c r="U9" s="31" t="s">
        <v>126</v>
      </c>
      <c r="V9">
        <f t="shared" si="0"/>
        <v>4</v>
      </c>
    </row>
    <row r="10" spans="1:22" hidden="1" x14ac:dyDescent="0.3">
      <c r="A10">
        <v>87</v>
      </c>
      <c r="B10">
        <v>7805</v>
      </c>
      <c r="C10" t="s">
        <v>265</v>
      </c>
      <c r="D10" t="s">
        <v>271</v>
      </c>
      <c r="E10" t="s">
        <v>17</v>
      </c>
      <c r="F10">
        <v>1956</v>
      </c>
      <c r="G10" t="s">
        <v>15</v>
      </c>
      <c r="H10">
        <v>2</v>
      </c>
      <c r="I10" t="s">
        <v>185</v>
      </c>
      <c r="J10" t="s">
        <v>36</v>
      </c>
      <c r="K10" t="s">
        <v>30</v>
      </c>
      <c r="L10">
        <v>285.3</v>
      </c>
      <c r="P10">
        <v>457.9</v>
      </c>
      <c r="Q10">
        <v>424.3</v>
      </c>
      <c r="R10">
        <v>167.4</v>
      </c>
      <c r="U10" s="31" t="s">
        <v>115</v>
      </c>
      <c r="V10">
        <f t="shared" si="0"/>
        <v>4</v>
      </c>
    </row>
    <row r="11" spans="1:22" hidden="1" x14ac:dyDescent="0.3">
      <c r="A11">
        <v>55</v>
      </c>
      <c r="B11">
        <v>7507</v>
      </c>
      <c r="C11" t="s">
        <v>345</v>
      </c>
      <c r="D11" t="s">
        <v>346</v>
      </c>
      <c r="E11" t="s">
        <v>17</v>
      </c>
      <c r="F11">
        <v>1963</v>
      </c>
      <c r="G11" t="s">
        <v>15</v>
      </c>
      <c r="I11" t="s">
        <v>117</v>
      </c>
      <c r="J11" t="s">
        <v>34</v>
      </c>
      <c r="K11" t="s">
        <v>30</v>
      </c>
      <c r="L11">
        <v>284.2</v>
      </c>
      <c r="P11">
        <v>444.2</v>
      </c>
      <c r="Q11">
        <v>169.6</v>
      </c>
      <c r="R11">
        <v>620.4</v>
      </c>
      <c r="U11" s="30" t="s">
        <v>77</v>
      </c>
      <c r="V11">
        <f t="shared" si="0"/>
        <v>4</v>
      </c>
    </row>
    <row r="12" spans="1:22" hidden="1" x14ac:dyDescent="0.3">
      <c r="A12">
        <v>4</v>
      </c>
      <c r="B12">
        <v>7124</v>
      </c>
      <c r="C12" t="s">
        <v>249</v>
      </c>
      <c r="D12" t="s">
        <v>250</v>
      </c>
      <c r="E12" t="s">
        <v>17</v>
      </c>
      <c r="F12">
        <v>1957</v>
      </c>
      <c r="G12" t="s">
        <v>15</v>
      </c>
      <c r="H12">
        <v>1</v>
      </c>
      <c r="I12" t="s">
        <v>76</v>
      </c>
      <c r="J12" t="s">
        <v>35</v>
      </c>
      <c r="K12" t="s">
        <v>30</v>
      </c>
      <c r="L12">
        <v>290.10000000000002</v>
      </c>
      <c r="P12">
        <v>398.5</v>
      </c>
      <c r="Q12">
        <v>79.900000000000006</v>
      </c>
      <c r="R12">
        <v>163.19999999999999</v>
      </c>
      <c r="U12" s="31" t="s">
        <v>147</v>
      </c>
      <c r="V12">
        <f t="shared" si="0"/>
        <v>4</v>
      </c>
    </row>
    <row r="13" spans="1:22" hidden="1" x14ac:dyDescent="0.3">
      <c r="A13">
        <v>36</v>
      </c>
      <c r="B13">
        <v>7502</v>
      </c>
      <c r="C13" t="s">
        <v>362</v>
      </c>
      <c r="D13" t="s">
        <v>23</v>
      </c>
      <c r="E13" t="s">
        <v>17</v>
      </c>
      <c r="F13">
        <v>1963</v>
      </c>
      <c r="G13" t="s">
        <v>15</v>
      </c>
      <c r="H13">
        <v>1</v>
      </c>
      <c r="I13" t="s">
        <v>113</v>
      </c>
      <c r="J13" t="s">
        <v>34</v>
      </c>
      <c r="K13" t="s">
        <v>30</v>
      </c>
      <c r="L13">
        <v>281.8</v>
      </c>
      <c r="P13">
        <v>391.6</v>
      </c>
      <c r="Q13">
        <v>784.9</v>
      </c>
      <c r="R13">
        <v>555.29999999999995</v>
      </c>
      <c r="U13" s="30" t="s">
        <v>82</v>
      </c>
      <c r="V13">
        <f t="shared" si="0"/>
        <v>4</v>
      </c>
    </row>
    <row r="14" spans="1:22" hidden="1" x14ac:dyDescent="0.3">
      <c r="A14">
        <v>98</v>
      </c>
      <c r="B14">
        <v>7811</v>
      </c>
      <c r="C14" t="s">
        <v>288</v>
      </c>
      <c r="D14" t="s">
        <v>289</v>
      </c>
      <c r="E14" t="s">
        <v>17</v>
      </c>
      <c r="F14">
        <v>1944</v>
      </c>
      <c r="G14" t="s">
        <v>15</v>
      </c>
      <c r="H14">
        <v>1</v>
      </c>
      <c r="I14" t="s">
        <v>190</v>
      </c>
      <c r="J14" t="s">
        <v>38</v>
      </c>
      <c r="K14" t="s">
        <v>30</v>
      </c>
      <c r="L14">
        <v>287.5</v>
      </c>
      <c r="P14">
        <v>368.1</v>
      </c>
      <c r="Q14">
        <v>379.3</v>
      </c>
      <c r="R14">
        <v>537.20000000000005</v>
      </c>
      <c r="U14" s="30" t="s">
        <v>209</v>
      </c>
      <c r="V14">
        <f t="shared" si="0"/>
        <v>3</v>
      </c>
    </row>
    <row r="15" spans="1:22" hidden="1" x14ac:dyDescent="0.3">
      <c r="A15">
        <v>47</v>
      </c>
      <c r="B15">
        <v>7504</v>
      </c>
      <c r="C15" t="s">
        <v>376</v>
      </c>
      <c r="D15" t="s">
        <v>280</v>
      </c>
      <c r="E15" t="s">
        <v>17</v>
      </c>
      <c r="F15">
        <v>1956</v>
      </c>
      <c r="G15" t="s">
        <v>15</v>
      </c>
      <c r="H15">
        <v>1</v>
      </c>
      <c r="I15" t="s">
        <v>115</v>
      </c>
      <c r="J15" t="s">
        <v>36</v>
      </c>
      <c r="K15" t="s">
        <v>30</v>
      </c>
      <c r="L15">
        <v>287.60000000000002</v>
      </c>
      <c r="P15">
        <v>365.2</v>
      </c>
      <c r="Q15">
        <v>97.5</v>
      </c>
      <c r="R15">
        <v>325.5</v>
      </c>
      <c r="U15" s="30" t="s">
        <v>193</v>
      </c>
      <c r="V15">
        <f t="shared" si="0"/>
        <v>3</v>
      </c>
    </row>
    <row r="16" spans="1:22" hidden="1" x14ac:dyDescent="0.3">
      <c r="A16">
        <v>61</v>
      </c>
      <c r="B16">
        <v>7517</v>
      </c>
      <c r="C16" t="s">
        <v>357</v>
      </c>
      <c r="D16" t="s">
        <v>280</v>
      </c>
      <c r="E16" t="s">
        <v>17</v>
      </c>
      <c r="F16">
        <v>1959</v>
      </c>
      <c r="G16" t="s">
        <v>15</v>
      </c>
      <c r="H16">
        <v>1</v>
      </c>
      <c r="I16" t="s">
        <v>126</v>
      </c>
      <c r="J16" t="s">
        <v>35</v>
      </c>
      <c r="K16" t="s">
        <v>30</v>
      </c>
      <c r="L16">
        <v>293.60000000000002</v>
      </c>
      <c r="P16">
        <v>327.8</v>
      </c>
      <c r="Q16">
        <v>445.3</v>
      </c>
      <c r="R16">
        <v>370.1</v>
      </c>
      <c r="U16" s="30" t="s">
        <v>108</v>
      </c>
      <c r="V16">
        <f t="shared" si="0"/>
        <v>2</v>
      </c>
    </row>
    <row r="17" spans="1:22" hidden="1" x14ac:dyDescent="0.3">
      <c r="A17">
        <v>5</v>
      </c>
      <c r="B17">
        <v>7124</v>
      </c>
      <c r="C17" t="s">
        <v>217</v>
      </c>
      <c r="D17" t="s">
        <v>251</v>
      </c>
      <c r="E17" t="s">
        <v>17</v>
      </c>
      <c r="F17">
        <v>1951</v>
      </c>
      <c r="G17" t="s">
        <v>15</v>
      </c>
      <c r="I17" t="s">
        <v>76</v>
      </c>
      <c r="J17" t="s">
        <v>37</v>
      </c>
      <c r="K17" t="s">
        <v>30</v>
      </c>
      <c r="L17">
        <v>287.3</v>
      </c>
      <c r="P17">
        <v>280.5</v>
      </c>
      <c r="Q17">
        <v>257.7</v>
      </c>
      <c r="R17">
        <v>309.2</v>
      </c>
      <c r="U17" s="31" t="s">
        <v>116</v>
      </c>
      <c r="V17">
        <f t="shared" si="0"/>
        <v>2</v>
      </c>
    </row>
    <row r="18" spans="1:22" hidden="1" x14ac:dyDescent="0.3">
      <c r="A18">
        <v>51</v>
      </c>
      <c r="B18">
        <v>7507</v>
      </c>
      <c r="C18" t="s">
        <v>377</v>
      </c>
      <c r="D18" t="s">
        <v>340</v>
      </c>
      <c r="E18" t="s">
        <v>17</v>
      </c>
      <c r="F18">
        <v>1950</v>
      </c>
      <c r="G18" t="s">
        <v>15</v>
      </c>
      <c r="H18">
        <v>1</v>
      </c>
      <c r="I18" t="s">
        <v>117</v>
      </c>
      <c r="J18" t="s">
        <v>37</v>
      </c>
      <c r="K18" t="s">
        <v>30</v>
      </c>
      <c r="L18">
        <v>299.8</v>
      </c>
      <c r="P18">
        <v>267.5</v>
      </c>
      <c r="Q18">
        <v>363.6</v>
      </c>
      <c r="R18">
        <v>135.80000000000001</v>
      </c>
      <c r="U18" s="31" t="s">
        <v>210</v>
      </c>
      <c r="V18">
        <f t="shared" si="0"/>
        <v>2</v>
      </c>
    </row>
    <row r="19" spans="1:22" hidden="1" x14ac:dyDescent="0.3">
      <c r="A19">
        <v>12</v>
      </c>
      <c r="B19">
        <v>7201</v>
      </c>
      <c r="C19" t="s">
        <v>360</v>
      </c>
      <c r="D19" t="s">
        <v>361</v>
      </c>
      <c r="E19" t="s">
        <v>17</v>
      </c>
      <c r="F19">
        <v>1949</v>
      </c>
      <c r="G19" t="s">
        <v>12</v>
      </c>
      <c r="H19">
        <v>1</v>
      </c>
      <c r="I19" t="s">
        <v>77</v>
      </c>
      <c r="J19" t="s">
        <v>37</v>
      </c>
      <c r="K19" t="s">
        <v>29</v>
      </c>
      <c r="L19">
        <v>283.7</v>
      </c>
      <c r="P19">
        <v>259.8</v>
      </c>
      <c r="Q19">
        <v>49.4</v>
      </c>
      <c r="R19">
        <v>30.8</v>
      </c>
      <c r="U19" s="31" t="s">
        <v>70</v>
      </c>
      <c r="V19">
        <f t="shared" si="0"/>
        <v>1</v>
      </c>
    </row>
    <row r="20" spans="1:22" hidden="1" x14ac:dyDescent="0.3">
      <c r="A20">
        <v>37</v>
      </c>
      <c r="B20">
        <v>7502</v>
      </c>
      <c r="C20" t="s">
        <v>363</v>
      </c>
      <c r="D20" t="s">
        <v>364</v>
      </c>
      <c r="E20" t="s">
        <v>17</v>
      </c>
      <c r="F20">
        <v>1942</v>
      </c>
      <c r="G20" t="s">
        <v>15</v>
      </c>
      <c r="H20">
        <v>1</v>
      </c>
      <c r="I20" t="s">
        <v>113</v>
      </c>
      <c r="J20" t="s">
        <v>38</v>
      </c>
      <c r="K20" t="s">
        <v>30</v>
      </c>
      <c r="L20">
        <v>287.5</v>
      </c>
      <c r="P20">
        <v>253.9</v>
      </c>
      <c r="Q20">
        <v>228.8</v>
      </c>
      <c r="R20">
        <v>201.8</v>
      </c>
      <c r="U20" s="30" t="s">
        <v>155</v>
      </c>
      <c r="V20">
        <f t="shared" si="0"/>
        <v>1</v>
      </c>
    </row>
    <row r="21" spans="1:22" hidden="1" x14ac:dyDescent="0.3">
      <c r="A21">
        <v>27</v>
      </c>
      <c r="B21">
        <v>7412</v>
      </c>
      <c r="C21" t="s">
        <v>312</v>
      </c>
      <c r="D21" t="s">
        <v>313</v>
      </c>
      <c r="E21" t="s">
        <v>17</v>
      </c>
      <c r="F21">
        <v>1952</v>
      </c>
      <c r="G21" t="s">
        <v>15</v>
      </c>
      <c r="H21">
        <v>1</v>
      </c>
      <c r="I21" t="s">
        <v>99</v>
      </c>
      <c r="J21" t="s">
        <v>36</v>
      </c>
      <c r="K21" t="s">
        <v>30</v>
      </c>
      <c r="L21">
        <v>299.2</v>
      </c>
      <c r="P21">
        <v>248</v>
      </c>
      <c r="Q21">
        <v>361.5</v>
      </c>
      <c r="R21">
        <v>233.4</v>
      </c>
      <c r="U21" s="31" t="s">
        <v>149</v>
      </c>
      <c r="V21">
        <f t="shared" si="0"/>
        <v>1</v>
      </c>
    </row>
    <row r="22" spans="1:22" hidden="1" x14ac:dyDescent="0.3">
      <c r="A22">
        <v>85</v>
      </c>
      <c r="B22">
        <v>7805</v>
      </c>
      <c r="C22" t="s">
        <v>269</v>
      </c>
      <c r="D22" t="s">
        <v>276</v>
      </c>
      <c r="E22" t="s">
        <v>17</v>
      </c>
      <c r="F22">
        <v>1956</v>
      </c>
      <c r="G22" t="s">
        <v>15</v>
      </c>
      <c r="H22">
        <v>1</v>
      </c>
      <c r="I22" t="s">
        <v>185</v>
      </c>
      <c r="J22" t="s">
        <v>36</v>
      </c>
      <c r="K22" t="s">
        <v>30</v>
      </c>
      <c r="L22">
        <v>296.2</v>
      </c>
      <c r="P22">
        <v>239.9</v>
      </c>
      <c r="Q22">
        <v>265.2</v>
      </c>
      <c r="R22">
        <v>160.4</v>
      </c>
      <c r="U22" s="30" t="s">
        <v>184</v>
      </c>
      <c r="V22">
        <f t="shared" si="0"/>
        <v>1</v>
      </c>
    </row>
    <row r="23" spans="1:22" hidden="1" x14ac:dyDescent="0.3">
      <c r="A23">
        <v>48</v>
      </c>
      <c r="B23">
        <v>7506</v>
      </c>
      <c r="C23" t="s">
        <v>356</v>
      </c>
      <c r="D23" t="s">
        <v>51</v>
      </c>
      <c r="E23" t="s">
        <v>17</v>
      </c>
      <c r="F23">
        <v>1932</v>
      </c>
      <c r="G23" t="s">
        <v>15</v>
      </c>
      <c r="I23" t="s">
        <v>116</v>
      </c>
      <c r="J23" t="s">
        <v>46</v>
      </c>
      <c r="K23" t="s">
        <v>30</v>
      </c>
      <c r="L23">
        <v>299.39999999999998</v>
      </c>
      <c r="P23">
        <v>231.7</v>
      </c>
      <c r="Q23">
        <v>28</v>
      </c>
      <c r="R23">
        <v>207.6</v>
      </c>
    </row>
    <row r="24" spans="1:22" hidden="1" x14ac:dyDescent="0.3">
      <c r="A24">
        <v>52</v>
      </c>
      <c r="B24">
        <v>7507</v>
      </c>
      <c r="C24" t="s">
        <v>341</v>
      </c>
      <c r="D24" t="s">
        <v>342</v>
      </c>
      <c r="E24" t="s">
        <v>17</v>
      </c>
      <c r="F24">
        <v>1953</v>
      </c>
      <c r="G24" t="s">
        <v>15</v>
      </c>
      <c r="H24">
        <v>1</v>
      </c>
      <c r="I24" t="s">
        <v>117</v>
      </c>
      <c r="J24" t="s">
        <v>36</v>
      </c>
      <c r="K24" t="s">
        <v>30</v>
      </c>
      <c r="L24">
        <v>302.39999999999998</v>
      </c>
      <c r="P24">
        <v>226.7</v>
      </c>
      <c r="Q24">
        <v>347.3</v>
      </c>
      <c r="R24">
        <v>335.7</v>
      </c>
    </row>
    <row r="25" spans="1:22" hidden="1" x14ac:dyDescent="0.3">
      <c r="A25">
        <v>2</v>
      </c>
      <c r="B25">
        <v>7124</v>
      </c>
      <c r="C25" t="s">
        <v>247</v>
      </c>
      <c r="D25" t="s">
        <v>13</v>
      </c>
      <c r="E25" t="s">
        <v>17</v>
      </c>
      <c r="F25">
        <v>1964</v>
      </c>
      <c r="G25" t="s">
        <v>15</v>
      </c>
      <c r="H25">
        <v>1</v>
      </c>
      <c r="I25" t="s">
        <v>76</v>
      </c>
      <c r="J25" t="s">
        <v>34</v>
      </c>
      <c r="K25" t="s">
        <v>30</v>
      </c>
      <c r="L25">
        <v>309.3</v>
      </c>
      <c r="P25">
        <v>223.2</v>
      </c>
      <c r="Q25">
        <v>202</v>
      </c>
      <c r="R25">
        <v>160.1</v>
      </c>
    </row>
    <row r="26" spans="1:22" hidden="1" x14ac:dyDescent="0.3">
      <c r="A26">
        <v>75</v>
      </c>
      <c r="B26">
        <v>7711</v>
      </c>
      <c r="C26" t="s">
        <v>354</v>
      </c>
      <c r="D26" t="s">
        <v>355</v>
      </c>
      <c r="E26" t="s">
        <v>17</v>
      </c>
      <c r="F26">
        <v>1953</v>
      </c>
      <c r="G26" t="s">
        <v>15</v>
      </c>
      <c r="I26" t="s">
        <v>155</v>
      </c>
      <c r="J26" t="s">
        <v>36</v>
      </c>
      <c r="K26" t="s">
        <v>30</v>
      </c>
      <c r="L26">
        <v>284.3</v>
      </c>
      <c r="P26">
        <v>218.8</v>
      </c>
      <c r="Q26">
        <v>109.2</v>
      </c>
      <c r="R26">
        <v>482</v>
      </c>
    </row>
    <row r="27" spans="1:22" hidden="1" x14ac:dyDescent="0.3">
      <c r="A27">
        <v>82</v>
      </c>
      <c r="B27">
        <v>7805</v>
      </c>
      <c r="C27" t="s">
        <v>268</v>
      </c>
      <c r="D27" t="s">
        <v>275</v>
      </c>
      <c r="E27" t="s">
        <v>16</v>
      </c>
      <c r="F27">
        <v>1939</v>
      </c>
      <c r="G27" t="s">
        <v>12</v>
      </c>
      <c r="H27">
        <v>2</v>
      </c>
      <c r="I27" t="s">
        <v>185</v>
      </c>
      <c r="J27" t="s">
        <v>50</v>
      </c>
      <c r="K27" t="s">
        <v>29</v>
      </c>
      <c r="L27">
        <v>286.60000000000002</v>
      </c>
      <c r="P27">
        <v>218.5</v>
      </c>
      <c r="Q27">
        <v>110.6</v>
      </c>
      <c r="R27">
        <v>70.5</v>
      </c>
    </row>
    <row r="28" spans="1:22" hidden="1" x14ac:dyDescent="0.3">
      <c r="A28">
        <v>30</v>
      </c>
      <c r="B28">
        <v>7412</v>
      </c>
      <c r="C28" t="s">
        <v>317</v>
      </c>
      <c r="D28" t="s">
        <v>318</v>
      </c>
      <c r="E28" t="s">
        <v>17</v>
      </c>
      <c r="F28">
        <v>1936</v>
      </c>
      <c r="G28" t="s">
        <v>15</v>
      </c>
      <c r="H28">
        <v>1</v>
      </c>
      <c r="I28" t="s">
        <v>99</v>
      </c>
      <c r="J28" t="s">
        <v>46</v>
      </c>
      <c r="K28" t="s">
        <v>30</v>
      </c>
      <c r="L28">
        <v>287.3</v>
      </c>
      <c r="P28">
        <v>214.1</v>
      </c>
      <c r="Q28">
        <v>212</v>
      </c>
      <c r="R28">
        <v>146.69999999999999</v>
      </c>
    </row>
    <row r="29" spans="1:22" hidden="1" x14ac:dyDescent="0.3">
      <c r="A29">
        <v>43</v>
      </c>
      <c r="B29">
        <v>7502</v>
      </c>
      <c r="C29" t="s">
        <v>371</v>
      </c>
      <c r="D29" t="s">
        <v>273</v>
      </c>
      <c r="E29" t="s">
        <v>17</v>
      </c>
      <c r="F29">
        <v>1952</v>
      </c>
      <c r="G29" t="s">
        <v>15</v>
      </c>
      <c r="H29">
        <v>1</v>
      </c>
      <c r="I29" t="s">
        <v>113</v>
      </c>
      <c r="J29" t="s">
        <v>36</v>
      </c>
      <c r="K29" t="s">
        <v>30</v>
      </c>
      <c r="L29">
        <v>295.3</v>
      </c>
      <c r="P29">
        <v>198.7</v>
      </c>
      <c r="Q29">
        <v>287.5</v>
      </c>
      <c r="R29">
        <v>384.4</v>
      </c>
    </row>
    <row r="30" spans="1:22" hidden="1" x14ac:dyDescent="0.3">
      <c r="A30">
        <v>117</v>
      </c>
      <c r="B30">
        <v>7412</v>
      </c>
      <c r="C30" t="s">
        <v>381</v>
      </c>
      <c r="D30" t="s">
        <v>272</v>
      </c>
      <c r="E30" t="s">
        <v>17</v>
      </c>
      <c r="F30">
        <v>1938</v>
      </c>
      <c r="G30" t="s">
        <v>15</v>
      </c>
      <c r="I30" t="s">
        <v>99</v>
      </c>
      <c r="J30" t="s">
        <v>46</v>
      </c>
      <c r="K30" t="s">
        <v>30</v>
      </c>
      <c r="L30">
        <v>265.89999999999998</v>
      </c>
      <c r="P30">
        <v>190.1</v>
      </c>
      <c r="Q30">
        <v>441.8</v>
      </c>
      <c r="R30">
        <v>848.9</v>
      </c>
    </row>
    <row r="31" spans="1:22" hidden="1" x14ac:dyDescent="0.3">
      <c r="A31">
        <v>45</v>
      </c>
      <c r="B31">
        <v>7504</v>
      </c>
      <c r="C31" t="s">
        <v>324</v>
      </c>
      <c r="D31" t="s">
        <v>279</v>
      </c>
      <c r="E31" t="s">
        <v>17</v>
      </c>
      <c r="F31">
        <v>1947</v>
      </c>
      <c r="G31" t="s">
        <v>15</v>
      </c>
      <c r="H31">
        <v>1</v>
      </c>
      <c r="I31" t="s">
        <v>115</v>
      </c>
      <c r="J31" t="s">
        <v>37</v>
      </c>
      <c r="K31" t="s">
        <v>30</v>
      </c>
      <c r="L31">
        <v>279.10000000000002</v>
      </c>
      <c r="P31">
        <v>188.7</v>
      </c>
      <c r="Q31">
        <v>572.4</v>
      </c>
      <c r="R31">
        <v>400.5</v>
      </c>
    </row>
    <row r="32" spans="1:22" hidden="1" x14ac:dyDescent="0.3">
      <c r="A32">
        <v>35</v>
      </c>
      <c r="B32">
        <v>7502</v>
      </c>
      <c r="C32" t="s">
        <v>351</v>
      </c>
      <c r="D32" t="s">
        <v>13</v>
      </c>
      <c r="E32" t="s">
        <v>17</v>
      </c>
      <c r="F32">
        <v>1962</v>
      </c>
      <c r="G32" t="s">
        <v>15</v>
      </c>
      <c r="I32" t="s">
        <v>113</v>
      </c>
      <c r="J32" t="s">
        <v>34</v>
      </c>
      <c r="K32" t="s">
        <v>30</v>
      </c>
      <c r="L32">
        <v>292.60000000000002</v>
      </c>
      <c r="P32">
        <v>176.3</v>
      </c>
      <c r="Q32">
        <v>738.9</v>
      </c>
      <c r="R32">
        <v>250.3</v>
      </c>
    </row>
    <row r="33" spans="1:18" hidden="1" x14ac:dyDescent="0.3">
      <c r="A33">
        <v>89</v>
      </c>
      <c r="B33">
        <v>7805</v>
      </c>
      <c r="C33" t="s">
        <v>270</v>
      </c>
      <c r="D33" t="s">
        <v>278</v>
      </c>
      <c r="E33" t="s">
        <v>16</v>
      </c>
      <c r="F33">
        <v>1965</v>
      </c>
      <c r="G33" t="s">
        <v>15</v>
      </c>
      <c r="H33">
        <v>2</v>
      </c>
      <c r="I33" t="s">
        <v>185</v>
      </c>
      <c r="J33" t="s">
        <v>48</v>
      </c>
      <c r="K33" t="s">
        <v>30</v>
      </c>
      <c r="L33">
        <v>290.7</v>
      </c>
      <c r="P33">
        <v>170.9</v>
      </c>
      <c r="Q33">
        <v>404.7</v>
      </c>
      <c r="R33">
        <v>217.6</v>
      </c>
    </row>
    <row r="34" spans="1:18" hidden="1" x14ac:dyDescent="0.3">
      <c r="A34">
        <v>17</v>
      </c>
      <c r="B34">
        <v>7206</v>
      </c>
      <c r="C34" t="s">
        <v>261</v>
      </c>
      <c r="D34" t="s">
        <v>262</v>
      </c>
      <c r="E34" t="s">
        <v>17</v>
      </c>
      <c r="F34">
        <v>1953</v>
      </c>
      <c r="G34" t="s">
        <v>12</v>
      </c>
      <c r="H34">
        <v>1</v>
      </c>
      <c r="I34" t="s">
        <v>82</v>
      </c>
      <c r="J34" t="s">
        <v>36</v>
      </c>
      <c r="K34" t="s">
        <v>29</v>
      </c>
      <c r="L34">
        <v>303</v>
      </c>
      <c r="P34">
        <v>165.8</v>
      </c>
      <c r="Q34">
        <v>79.8</v>
      </c>
      <c r="R34">
        <v>9.4</v>
      </c>
    </row>
    <row r="35" spans="1:18" hidden="1" x14ac:dyDescent="0.3">
      <c r="A35">
        <v>96</v>
      </c>
      <c r="B35">
        <v>7811</v>
      </c>
      <c r="C35" t="s">
        <v>296</v>
      </c>
      <c r="D35" t="s">
        <v>297</v>
      </c>
      <c r="E35" t="s">
        <v>17</v>
      </c>
      <c r="F35">
        <v>1963</v>
      </c>
      <c r="G35" t="s">
        <v>12</v>
      </c>
      <c r="H35">
        <v>2</v>
      </c>
      <c r="I35" t="s">
        <v>190</v>
      </c>
      <c r="J35" t="s">
        <v>34</v>
      </c>
      <c r="K35" t="s">
        <v>29</v>
      </c>
      <c r="L35">
        <v>279.39999999999998</v>
      </c>
      <c r="P35">
        <v>165.2</v>
      </c>
      <c r="Q35">
        <v>30.5</v>
      </c>
      <c r="R35">
        <v>78.8</v>
      </c>
    </row>
    <row r="36" spans="1:18" hidden="1" x14ac:dyDescent="0.3">
      <c r="A36">
        <v>3</v>
      </c>
      <c r="B36">
        <v>7124</v>
      </c>
      <c r="C36" t="s">
        <v>248</v>
      </c>
      <c r="D36" t="s">
        <v>51</v>
      </c>
      <c r="E36" t="s">
        <v>17</v>
      </c>
      <c r="F36">
        <v>1952</v>
      </c>
      <c r="G36" t="s">
        <v>15</v>
      </c>
      <c r="H36">
        <v>1</v>
      </c>
      <c r="I36" t="s">
        <v>76</v>
      </c>
      <c r="J36" t="s">
        <v>36</v>
      </c>
      <c r="K36" t="s">
        <v>30</v>
      </c>
      <c r="L36">
        <v>305.5</v>
      </c>
      <c r="P36">
        <v>162.6</v>
      </c>
      <c r="Q36">
        <v>248.2</v>
      </c>
      <c r="R36">
        <v>204.5</v>
      </c>
    </row>
    <row r="37" spans="1:18" hidden="1" x14ac:dyDescent="0.3">
      <c r="A37">
        <v>11</v>
      </c>
      <c r="B37">
        <v>7201</v>
      </c>
      <c r="C37" t="s">
        <v>359</v>
      </c>
      <c r="D37" t="s">
        <v>274</v>
      </c>
      <c r="E37" t="s">
        <v>17</v>
      </c>
      <c r="F37">
        <v>1949</v>
      </c>
      <c r="G37" t="s">
        <v>12</v>
      </c>
      <c r="H37">
        <v>1</v>
      </c>
      <c r="I37" t="s">
        <v>77</v>
      </c>
      <c r="J37" t="s">
        <v>37</v>
      </c>
      <c r="K37" t="s">
        <v>29</v>
      </c>
      <c r="L37">
        <v>299.89999999999998</v>
      </c>
      <c r="P37">
        <v>145</v>
      </c>
      <c r="Q37">
        <v>25.6</v>
      </c>
      <c r="R37">
        <v>99.2</v>
      </c>
    </row>
    <row r="38" spans="1:18" hidden="1" x14ac:dyDescent="0.3">
      <c r="A38">
        <v>84</v>
      </c>
      <c r="B38">
        <v>7805</v>
      </c>
      <c r="C38" t="s">
        <v>266</v>
      </c>
      <c r="D38" t="s">
        <v>273</v>
      </c>
      <c r="E38" t="s">
        <v>17</v>
      </c>
      <c r="F38">
        <v>1954</v>
      </c>
      <c r="G38" t="s">
        <v>15</v>
      </c>
      <c r="H38">
        <v>1</v>
      </c>
      <c r="I38" t="s">
        <v>185</v>
      </c>
      <c r="J38" t="s">
        <v>36</v>
      </c>
      <c r="K38" t="s">
        <v>30</v>
      </c>
      <c r="L38">
        <v>308.8</v>
      </c>
      <c r="P38">
        <v>139.6</v>
      </c>
      <c r="Q38">
        <v>137.80000000000001</v>
      </c>
      <c r="R38">
        <v>285.2</v>
      </c>
    </row>
    <row r="39" spans="1:18" hidden="1" x14ac:dyDescent="0.3">
      <c r="A39">
        <v>86</v>
      </c>
      <c r="B39">
        <v>7805</v>
      </c>
      <c r="C39" t="s">
        <v>267</v>
      </c>
      <c r="D39" t="s">
        <v>277</v>
      </c>
      <c r="E39" t="s">
        <v>17</v>
      </c>
      <c r="F39">
        <v>1950</v>
      </c>
      <c r="G39" t="s">
        <v>15</v>
      </c>
      <c r="H39">
        <v>1</v>
      </c>
      <c r="I39" t="s">
        <v>185</v>
      </c>
      <c r="J39" t="s">
        <v>37</v>
      </c>
      <c r="K39" t="s">
        <v>30</v>
      </c>
      <c r="L39">
        <v>306.60000000000002</v>
      </c>
      <c r="P39">
        <v>136.80000000000001</v>
      </c>
      <c r="Q39">
        <v>48.5</v>
      </c>
      <c r="R39">
        <v>67</v>
      </c>
    </row>
    <row r="40" spans="1:18" hidden="1" x14ac:dyDescent="0.3">
      <c r="A40">
        <v>64</v>
      </c>
      <c r="B40">
        <v>7517</v>
      </c>
      <c r="C40" t="s">
        <v>301</v>
      </c>
      <c r="D40" t="s">
        <v>302</v>
      </c>
      <c r="E40" t="s">
        <v>16</v>
      </c>
      <c r="F40">
        <v>1966</v>
      </c>
      <c r="G40" t="s">
        <v>15</v>
      </c>
      <c r="H40">
        <v>1</v>
      </c>
      <c r="I40" t="s">
        <v>126</v>
      </c>
      <c r="J40" t="s">
        <v>48</v>
      </c>
      <c r="K40" t="s">
        <v>30</v>
      </c>
      <c r="L40">
        <v>288.39999999999998</v>
      </c>
      <c r="P40">
        <v>134.30000000000001</v>
      </c>
      <c r="Q40">
        <v>343.9</v>
      </c>
      <c r="R40">
        <v>52.3</v>
      </c>
    </row>
    <row r="41" spans="1:18" hidden="1" x14ac:dyDescent="0.3">
      <c r="A41">
        <v>1</v>
      </c>
      <c r="B41">
        <v>7118</v>
      </c>
      <c r="C41" t="s">
        <v>352</v>
      </c>
      <c r="D41" t="s">
        <v>353</v>
      </c>
      <c r="E41" t="s">
        <v>17</v>
      </c>
      <c r="F41">
        <v>1941</v>
      </c>
      <c r="G41" t="s">
        <v>15</v>
      </c>
      <c r="I41" t="s">
        <v>70</v>
      </c>
      <c r="J41" t="s">
        <v>46</v>
      </c>
      <c r="K41" t="s">
        <v>30</v>
      </c>
      <c r="L41">
        <v>298.5</v>
      </c>
      <c r="P41">
        <v>126.5</v>
      </c>
      <c r="Q41">
        <v>151.1</v>
      </c>
      <c r="R41">
        <v>106.6</v>
      </c>
    </row>
    <row r="42" spans="1:18" hidden="1" x14ac:dyDescent="0.3">
      <c r="A42">
        <v>112</v>
      </c>
      <c r="B42">
        <v>7831</v>
      </c>
      <c r="C42" t="s">
        <v>319</v>
      </c>
      <c r="D42" t="s">
        <v>240</v>
      </c>
      <c r="E42" t="s">
        <v>17</v>
      </c>
      <c r="F42">
        <v>1952</v>
      </c>
      <c r="G42" t="s">
        <v>12</v>
      </c>
      <c r="H42">
        <v>1</v>
      </c>
      <c r="I42" t="s">
        <v>209</v>
      </c>
      <c r="J42" t="s">
        <v>36</v>
      </c>
      <c r="K42" t="s">
        <v>29</v>
      </c>
      <c r="L42">
        <v>299.5</v>
      </c>
      <c r="P42">
        <v>126.1</v>
      </c>
      <c r="Q42">
        <v>68</v>
      </c>
      <c r="R42">
        <v>60.6</v>
      </c>
    </row>
    <row r="43" spans="1:18" hidden="1" x14ac:dyDescent="0.3">
      <c r="A43">
        <v>116</v>
      </c>
      <c r="B43">
        <v>7805</v>
      </c>
      <c r="C43" t="s">
        <v>379</v>
      </c>
      <c r="D43" t="s">
        <v>242</v>
      </c>
      <c r="E43" t="s">
        <v>17</v>
      </c>
      <c r="F43">
        <v>1943</v>
      </c>
      <c r="G43" t="s">
        <v>15</v>
      </c>
      <c r="H43">
        <v>2</v>
      </c>
      <c r="I43" t="s">
        <v>185</v>
      </c>
      <c r="J43" t="s">
        <v>38</v>
      </c>
      <c r="K43" t="s">
        <v>30</v>
      </c>
      <c r="L43">
        <v>295.8</v>
      </c>
      <c r="P43">
        <v>112.6</v>
      </c>
      <c r="Q43">
        <v>216.1</v>
      </c>
      <c r="R43">
        <v>295.60000000000002</v>
      </c>
    </row>
    <row r="44" spans="1:18" hidden="1" x14ac:dyDescent="0.3">
      <c r="A44">
        <v>49</v>
      </c>
      <c r="B44">
        <v>7507</v>
      </c>
      <c r="C44" t="s">
        <v>337</v>
      </c>
      <c r="D44" t="s">
        <v>338</v>
      </c>
      <c r="E44" t="s">
        <v>17</v>
      </c>
      <c r="F44">
        <v>1946</v>
      </c>
      <c r="G44" t="s">
        <v>12</v>
      </c>
      <c r="I44" t="s">
        <v>117</v>
      </c>
      <c r="J44" t="s">
        <v>38</v>
      </c>
      <c r="K44" t="s">
        <v>29</v>
      </c>
      <c r="L44">
        <v>298.2</v>
      </c>
      <c r="P44">
        <v>110</v>
      </c>
      <c r="Q44">
        <v>184.3</v>
      </c>
      <c r="R44">
        <v>180.1</v>
      </c>
    </row>
    <row r="45" spans="1:18" hidden="1" x14ac:dyDescent="0.3">
      <c r="A45">
        <v>119</v>
      </c>
      <c r="B45">
        <v>7705</v>
      </c>
      <c r="C45" t="s">
        <v>299</v>
      </c>
      <c r="D45" t="s">
        <v>382</v>
      </c>
      <c r="E45" t="s">
        <v>17</v>
      </c>
      <c r="F45">
        <v>1948</v>
      </c>
      <c r="G45" t="s">
        <v>12</v>
      </c>
      <c r="I45" t="s">
        <v>149</v>
      </c>
      <c r="J45" t="s">
        <v>37</v>
      </c>
      <c r="K45" t="s">
        <v>29</v>
      </c>
      <c r="L45">
        <v>293.39999999999998</v>
      </c>
      <c r="P45">
        <v>107</v>
      </c>
      <c r="Q45">
        <v>119.4</v>
      </c>
      <c r="R45">
        <v>48.4</v>
      </c>
    </row>
    <row r="46" spans="1:18" hidden="1" x14ac:dyDescent="0.3">
      <c r="A46">
        <v>59</v>
      </c>
      <c r="B46">
        <v>7507</v>
      </c>
      <c r="C46" t="s">
        <v>348</v>
      </c>
      <c r="D46" t="s">
        <v>350</v>
      </c>
      <c r="E46" t="s">
        <v>16</v>
      </c>
      <c r="F46">
        <v>1955</v>
      </c>
      <c r="G46" t="s">
        <v>12</v>
      </c>
      <c r="H46">
        <v>2</v>
      </c>
      <c r="I46" t="s">
        <v>117</v>
      </c>
      <c r="J46" t="s">
        <v>49</v>
      </c>
      <c r="K46" t="s">
        <v>29</v>
      </c>
      <c r="L46">
        <v>303.7</v>
      </c>
      <c r="P46">
        <v>106.9</v>
      </c>
      <c r="Q46">
        <v>87.6</v>
      </c>
      <c r="R46">
        <v>58.1</v>
      </c>
    </row>
    <row r="47" spans="1:18" hidden="1" x14ac:dyDescent="0.3">
      <c r="A47">
        <v>94</v>
      </c>
      <c r="B47">
        <v>7811</v>
      </c>
      <c r="C47" t="s">
        <v>292</v>
      </c>
      <c r="D47" t="s">
        <v>293</v>
      </c>
      <c r="E47" t="s">
        <v>17</v>
      </c>
      <c r="F47">
        <v>1956</v>
      </c>
      <c r="G47" t="s">
        <v>12</v>
      </c>
      <c r="H47">
        <v>2</v>
      </c>
      <c r="I47" t="s">
        <v>190</v>
      </c>
      <c r="J47" t="s">
        <v>36</v>
      </c>
      <c r="K47" t="s">
        <v>29</v>
      </c>
      <c r="L47">
        <v>302.8</v>
      </c>
      <c r="P47">
        <v>104.7</v>
      </c>
      <c r="Q47">
        <v>23.3</v>
      </c>
      <c r="R47">
        <v>29</v>
      </c>
    </row>
    <row r="48" spans="1:18" hidden="1" x14ac:dyDescent="0.3">
      <c r="A48">
        <v>99</v>
      </c>
      <c r="B48">
        <v>7811</v>
      </c>
      <c r="C48" t="s">
        <v>298</v>
      </c>
      <c r="D48" t="s">
        <v>299</v>
      </c>
      <c r="E48" t="s">
        <v>17</v>
      </c>
      <c r="F48">
        <v>1956</v>
      </c>
      <c r="G48" t="s">
        <v>15</v>
      </c>
      <c r="H48">
        <v>1</v>
      </c>
      <c r="I48" t="s">
        <v>190</v>
      </c>
      <c r="J48" t="s">
        <v>36</v>
      </c>
      <c r="K48" t="s">
        <v>30</v>
      </c>
      <c r="L48">
        <v>290.39999999999998</v>
      </c>
      <c r="P48">
        <v>104.3</v>
      </c>
      <c r="Q48">
        <v>629</v>
      </c>
      <c r="R48">
        <v>348.6</v>
      </c>
    </row>
    <row r="49" spans="1:18" hidden="1" x14ac:dyDescent="0.3">
      <c r="A49">
        <v>114</v>
      </c>
      <c r="B49">
        <v>7833</v>
      </c>
      <c r="C49" t="s">
        <v>380</v>
      </c>
      <c r="D49" t="s">
        <v>242</v>
      </c>
      <c r="E49" t="s">
        <v>17</v>
      </c>
      <c r="F49">
        <v>1949</v>
      </c>
      <c r="G49" t="s">
        <v>12</v>
      </c>
      <c r="I49" t="s">
        <v>210</v>
      </c>
      <c r="J49" t="s">
        <v>37</v>
      </c>
      <c r="K49" t="s">
        <v>29</v>
      </c>
      <c r="L49">
        <v>293.39999999999998</v>
      </c>
      <c r="P49">
        <v>97.5</v>
      </c>
      <c r="Q49">
        <v>62.7</v>
      </c>
      <c r="R49">
        <v>58</v>
      </c>
    </row>
    <row r="50" spans="1:18" hidden="1" x14ac:dyDescent="0.3">
      <c r="A50">
        <v>90</v>
      </c>
      <c r="B50">
        <v>7805</v>
      </c>
      <c r="C50" t="s">
        <v>385</v>
      </c>
      <c r="D50" t="s">
        <v>279</v>
      </c>
      <c r="E50" t="s">
        <v>17</v>
      </c>
      <c r="F50">
        <v>1936</v>
      </c>
      <c r="G50" t="s">
        <v>12</v>
      </c>
      <c r="H50">
        <v>2</v>
      </c>
      <c r="I50" t="s">
        <v>185</v>
      </c>
      <c r="J50" t="s">
        <v>46</v>
      </c>
      <c r="K50" t="s">
        <v>29</v>
      </c>
      <c r="L50">
        <v>299.10000000000002</v>
      </c>
      <c r="P50">
        <v>96.3</v>
      </c>
      <c r="Q50">
        <v>26.6</v>
      </c>
      <c r="R50">
        <v>34.1</v>
      </c>
    </row>
    <row r="51" spans="1:18" hidden="1" x14ac:dyDescent="0.3">
      <c r="A51">
        <v>20</v>
      </c>
      <c r="B51">
        <v>7412</v>
      </c>
      <c r="C51" t="s">
        <v>305</v>
      </c>
      <c r="D51" t="s">
        <v>252</v>
      </c>
      <c r="E51" t="s">
        <v>17</v>
      </c>
      <c r="F51">
        <v>1937</v>
      </c>
      <c r="G51" t="s">
        <v>12</v>
      </c>
      <c r="H51">
        <v>1</v>
      </c>
      <c r="I51" t="s">
        <v>99</v>
      </c>
      <c r="J51" t="s">
        <v>46</v>
      </c>
      <c r="K51" t="s">
        <v>29</v>
      </c>
      <c r="L51">
        <v>311.39999999999998</v>
      </c>
      <c r="P51">
        <v>96.2</v>
      </c>
      <c r="Q51">
        <v>58.1</v>
      </c>
      <c r="R51">
        <v>14.8</v>
      </c>
    </row>
    <row r="52" spans="1:18" hidden="1" x14ac:dyDescent="0.3">
      <c r="A52">
        <v>7</v>
      </c>
      <c r="B52">
        <v>7124</v>
      </c>
      <c r="C52" t="s">
        <v>372</v>
      </c>
      <c r="D52" t="s">
        <v>239</v>
      </c>
      <c r="E52" t="s">
        <v>16</v>
      </c>
      <c r="F52">
        <v>1955</v>
      </c>
      <c r="G52" t="s">
        <v>12</v>
      </c>
      <c r="I52" t="s">
        <v>76</v>
      </c>
      <c r="J52" t="s">
        <v>49</v>
      </c>
      <c r="K52" t="s">
        <v>29</v>
      </c>
      <c r="L52">
        <v>294.60000000000002</v>
      </c>
      <c r="P52">
        <v>91.9</v>
      </c>
      <c r="Q52">
        <v>117</v>
      </c>
      <c r="R52">
        <v>48.7</v>
      </c>
    </row>
    <row r="53" spans="1:18" hidden="1" x14ac:dyDescent="0.3">
      <c r="A53">
        <v>50</v>
      </c>
      <c r="B53">
        <v>7507</v>
      </c>
      <c r="C53" t="s">
        <v>339</v>
      </c>
      <c r="D53" t="s">
        <v>240</v>
      </c>
      <c r="E53" t="s">
        <v>17</v>
      </c>
      <c r="F53">
        <v>1947</v>
      </c>
      <c r="G53" t="s">
        <v>15</v>
      </c>
      <c r="I53" t="s">
        <v>117</v>
      </c>
      <c r="J53" t="s">
        <v>37</v>
      </c>
      <c r="K53" t="s">
        <v>30</v>
      </c>
      <c r="L53">
        <v>292.10000000000002</v>
      </c>
      <c r="P53">
        <v>89</v>
      </c>
      <c r="Q53">
        <v>122.4</v>
      </c>
      <c r="R53">
        <v>33</v>
      </c>
    </row>
    <row r="54" spans="1:18" x14ac:dyDescent="0.3">
      <c r="A54">
        <v>65</v>
      </c>
      <c r="B54">
        <v>7604</v>
      </c>
      <c r="C54" t="s">
        <v>255</v>
      </c>
      <c r="D54" t="s">
        <v>32</v>
      </c>
      <c r="E54" t="s">
        <v>17</v>
      </c>
      <c r="F54">
        <v>1952</v>
      </c>
      <c r="G54" t="s">
        <v>12</v>
      </c>
      <c r="H54">
        <v>1</v>
      </c>
      <c r="I54" t="s">
        <v>139</v>
      </c>
      <c r="J54" t="s">
        <v>36</v>
      </c>
      <c r="K54" t="s">
        <v>29</v>
      </c>
      <c r="L54">
        <v>301.7</v>
      </c>
      <c r="P54">
        <v>87</v>
      </c>
      <c r="Q54">
        <v>85.1</v>
      </c>
      <c r="R54">
        <v>67</v>
      </c>
    </row>
    <row r="55" spans="1:18" hidden="1" x14ac:dyDescent="0.3">
      <c r="A55">
        <v>53</v>
      </c>
      <c r="B55">
        <v>7507</v>
      </c>
      <c r="C55" t="s">
        <v>343</v>
      </c>
      <c r="D55" t="s">
        <v>344</v>
      </c>
      <c r="E55" t="s">
        <v>17</v>
      </c>
      <c r="F55">
        <v>1968</v>
      </c>
      <c r="G55" t="s">
        <v>15</v>
      </c>
      <c r="H55">
        <v>1</v>
      </c>
      <c r="I55" t="s">
        <v>117</v>
      </c>
      <c r="J55" t="s">
        <v>34</v>
      </c>
      <c r="K55" t="s">
        <v>30</v>
      </c>
      <c r="L55">
        <v>301.2</v>
      </c>
      <c r="P55">
        <v>86.6</v>
      </c>
      <c r="Q55">
        <v>79.2</v>
      </c>
      <c r="R55">
        <v>138.69999999999999</v>
      </c>
    </row>
    <row r="56" spans="1:18" hidden="1" x14ac:dyDescent="0.3">
      <c r="A56">
        <v>118</v>
      </c>
      <c r="B56">
        <v>7805</v>
      </c>
      <c r="C56" t="s">
        <v>267</v>
      </c>
      <c r="D56" t="s">
        <v>277</v>
      </c>
      <c r="E56" t="s">
        <v>17</v>
      </c>
      <c r="F56">
        <v>1950</v>
      </c>
      <c r="G56" t="s">
        <v>12</v>
      </c>
      <c r="H56">
        <v>2</v>
      </c>
      <c r="I56" t="s">
        <v>185</v>
      </c>
      <c r="J56" t="s">
        <v>37</v>
      </c>
      <c r="K56" t="s">
        <v>29</v>
      </c>
      <c r="L56">
        <v>304.2</v>
      </c>
      <c r="P56">
        <v>86.3</v>
      </c>
      <c r="Q56">
        <v>92.6</v>
      </c>
      <c r="R56">
        <v>74.2</v>
      </c>
    </row>
    <row r="57" spans="1:18" hidden="1" x14ac:dyDescent="0.3">
      <c r="A57">
        <v>78</v>
      </c>
      <c r="B57">
        <v>7805</v>
      </c>
      <c r="C57" t="s">
        <v>265</v>
      </c>
      <c r="D57" t="s">
        <v>271</v>
      </c>
      <c r="E57" t="s">
        <v>17</v>
      </c>
      <c r="F57">
        <v>1956</v>
      </c>
      <c r="G57" t="s">
        <v>12</v>
      </c>
      <c r="H57">
        <v>1</v>
      </c>
      <c r="I57" t="s">
        <v>185</v>
      </c>
      <c r="J57" t="s">
        <v>36</v>
      </c>
      <c r="K57" t="s">
        <v>29</v>
      </c>
      <c r="L57">
        <v>299.7</v>
      </c>
      <c r="P57">
        <v>85.4</v>
      </c>
      <c r="Q57">
        <v>106.9</v>
      </c>
      <c r="R57">
        <v>42</v>
      </c>
    </row>
    <row r="58" spans="1:18" hidden="1" x14ac:dyDescent="0.3">
      <c r="A58">
        <v>15</v>
      </c>
      <c r="B58">
        <v>7206</v>
      </c>
      <c r="C58" t="s">
        <v>260</v>
      </c>
      <c r="D58" t="s">
        <v>252</v>
      </c>
      <c r="E58" t="s">
        <v>17</v>
      </c>
      <c r="F58">
        <v>1943</v>
      </c>
      <c r="G58" t="s">
        <v>12</v>
      </c>
      <c r="H58">
        <v>1</v>
      </c>
      <c r="I58" t="s">
        <v>82</v>
      </c>
      <c r="J58" t="s">
        <v>38</v>
      </c>
      <c r="K58" t="s">
        <v>29</v>
      </c>
      <c r="L58">
        <v>311.7</v>
      </c>
      <c r="P58">
        <v>83.9</v>
      </c>
      <c r="Q58">
        <v>16.100000000000001</v>
      </c>
      <c r="R58">
        <v>49.9</v>
      </c>
    </row>
    <row r="59" spans="1:18" hidden="1" x14ac:dyDescent="0.3">
      <c r="A59">
        <v>97</v>
      </c>
      <c r="B59">
        <v>7811</v>
      </c>
      <c r="C59" t="s">
        <v>290</v>
      </c>
      <c r="D59" t="s">
        <v>291</v>
      </c>
      <c r="E59" t="s">
        <v>17</v>
      </c>
      <c r="F59">
        <v>1946</v>
      </c>
      <c r="G59" t="s">
        <v>15</v>
      </c>
      <c r="H59">
        <v>1</v>
      </c>
      <c r="I59" t="s">
        <v>190</v>
      </c>
      <c r="J59" t="s">
        <v>38</v>
      </c>
      <c r="K59" t="s">
        <v>30</v>
      </c>
      <c r="L59">
        <v>304.3</v>
      </c>
      <c r="P59">
        <v>79.400000000000006</v>
      </c>
      <c r="Q59">
        <v>121.2</v>
      </c>
      <c r="R59">
        <v>361.8</v>
      </c>
    </row>
    <row r="60" spans="1:18" hidden="1" x14ac:dyDescent="0.3">
      <c r="A60">
        <v>32</v>
      </c>
      <c r="B60">
        <v>7422</v>
      </c>
      <c r="C60" t="s">
        <v>329</v>
      </c>
      <c r="D60" t="s">
        <v>330</v>
      </c>
      <c r="E60" t="s">
        <v>17</v>
      </c>
      <c r="F60">
        <v>1952</v>
      </c>
      <c r="G60" t="s">
        <v>12</v>
      </c>
      <c r="I60" t="s">
        <v>108</v>
      </c>
      <c r="J60" t="s">
        <v>36</v>
      </c>
      <c r="K60" t="s">
        <v>29</v>
      </c>
      <c r="L60">
        <v>295.2</v>
      </c>
      <c r="P60">
        <v>79.400000000000006</v>
      </c>
      <c r="Q60">
        <v>55.5</v>
      </c>
      <c r="R60">
        <v>150.9</v>
      </c>
    </row>
    <row r="61" spans="1:18" hidden="1" x14ac:dyDescent="0.3">
      <c r="A61">
        <v>8</v>
      </c>
      <c r="B61">
        <v>7124</v>
      </c>
      <c r="C61" t="s">
        <v>253</v>
      </c>
      <c r="D61" t="s">
        <v>254</v>
      </c>
      <c r="E61" t="s">
        <v>17</v>
      </c>
      <c r="F61">
        <v>1965</v>
      </c>
      <c r="G61" t="s">
        <v>12</v>
      </c>
      <c r="I61" t="s">
        <v>76</v>
      </c>
      <c r="J61" t="s">
        <v>34</v>
      </c>
      <c r="K61" t="s">
        <v>29</v>
      </c>
      <c r="L61">
        <v>306.60000000000002</v>
      </c>
      <c r="P61">
        <v>78.5</v>
      </c>
      <c r="Q61">
        <v>18.2</v>
      </c>
      <c r="R61">
        <v>76.3</v>
      </c>
    </row>
    <row r="62" spans="1:18" hidden="1" x14ac:dyDescent="0.3">
      <c r="A62">
        <v>105</v>
      </c>
      <c r="B62">
        <v>7814</v>
      </c>
      <c r="C62" t="s">
        <v>246</v>
      </c>
      <c r="D62" t="s">
        <v>53</v>
      </c>
      <c r="E62" t="s">
        <v>17</v>
      </c>
      <c r="F62">
        <v>1933</v>
      </c>
      <c r="G62" t="s">
        <v>12</v>
      </c>
      <c r="H62">
        <v>2</v>
      </c>
      <c r="I62" t="s">
        <v>193</v>
      </c>
      <c r="J62" t="s">
        <v>46</v>
      </c>
      <c r="K62" t="s">
        <v>29</v>
      </c>
      <c r="L62">
        <v>300.89999999999998</v>
      </c>
      <c r="P62">
        <v>76.099999999999994</v>
      </c>
      <c r="Q62">
        <v>104.1</v>
      </c>
      <c r="R62">
        <v>61.8</v>
      </c>
    </row>
    <row r="63" spans="1:18" hidden="1" x14ac:dyDescent="0.3">
      <c r="A63">
        <v>95</v>
      </c>
      <c r="B63">
        <v>7811</v>
      </c>
      <c r="C63" t="s">
        <v>294</v>
      </c>
      <c r="D63" t="s">
        <v>295</v>
      </c>
      <c r="E63" t="s">
        <v>16</v>
      </c>
      <c r="F63">
        <v>1950</v>
      </c>
      <c r="G63" t="s">
        <v>12</v>
      </c>
      <c r="H63">
        <v>2</v>
      </c>
      <c r="I63" t="s">
        <v>190</v>
      </c>
      <c r="J63" t="s">
        <v>49</v>
      </c>
      <c r="K63" t="s">
        <v>29</v>
      </c>
      <c r="L63">
        <v>303.60000000000002</v>
      </c>
      <c r="P63">
        <v>74</v>
      </c>
      <c r="Q63">
        <v>48.8</v>
      </c>
      <c r="R63">
        <v>25.3</v>
      </c>
    </row>
    <row r="64" spans="1:18" hidden="1" x14ac:dyDescent="0.3">
      <c r="A64">
        <v>113</v>
      </c>
      <c r="B64">
        <v>7833</v>
      </c>
      <c r="C64" t="s">
        <v>327</v>
      </c>
      <c r="D64" t="s">
        <v>328</v>
      </c>
      <c r="E64" t="s">
        <v>16</v>
      </c>
      <c r="F64">
        <v>1952</v>
      </c>
      <c r="G64" t="s">
        <v>12</v>
      </c>
      <c r="I64" t="s">
        <v>210</v>
      </c>
      <c r="J64" t="s">
        <v>49</v>
      </c>
      <c r="K64" t="s">
        <v>29</v>
      </c>
      <c r="L64">
        <v>294.8</v>
      </c>
      <c r="P64">
        <v>69.599999999999994</v>
      </c>
      <c r="Q64">
        <v>60.4</v>
      </c>
      <c r="R64">
        <v>142.6</v>
      </c>
    </row>
    <row r="65" spans="1:18" hidden="1" x14ac:dyDescent="0.3">
      <c r="A65">
        <v>40</v>
      </c>
      <c r="B65">
        <v>7502</v>
      </c>
      <c r="C65" t="s">
        <v>368</v>
      </c>
      <c r="D65" t="s">
        <v>369</v>
      </c>
      <c r="E65" t="s">
        <v>17</v>
      </c>
      <c r="F65">
        <v>1954</v>
      </c>
      <c r="G65" t="s">
        <v>12</v>
      </c>
      <c r="H65">
        <v>1</v>
      </c>
      <c r="I65" t="s">
        <v>113</v>
      </c>
      <c r="J65" t="s">
        <v>36</v>
      </c>
      <c r="K65" t="s">
        <v>29</v>
      </c>
      <c r="L65">
        <v>308.8</v>
      </c>
      <c r="P65">
        <v>69</v>
      </c>
      <c r="Q65">
        <v>91.4</v>
      </c>
      <c r="R65">
        <v>39.200000000000003</v>
      </c>
    </row>
    <row r="66" spans="1:18" hidden="1" x14ac:dyDescent="0.3">
      <c r="A66">
        <v>57</v>
      </c>
      <c r="B66">
        <v>7507</v>
      </c>
      <c r="C66" t="s">
        <v>347</v>
      </c>
      <c r="D66" t="s">
        <v>242</v>
      </c>
      <c r="E66" t="s">
        <v>17</v>
      </c>
      <c r="F66">
        <v>1941</v>
      </c>
      <c r="G66" t="s">
        <v>12</v>
      </c>
      <c r="H66">
        <v>2</v>
      </c>
      <c r="I66" t="s">
        <v>117</v>
      </c>
      <c r="J66" t="s">
        <v>46</v>
      </c>
      <c r="K66" t="s">
        <v>29</v>
      </c>
      <c r="L66">
        <v>301.3</v>
      </c>
      <c r="P66">
        <v>67.8</v>
      </c>
      <c r="Q66">
        <v>22</v>
      </c>
      <c r="R66">
        <v>17.399999999999999</v>
      </c>
    </row>
    <row r="67" spans="1:18" x14ac:dyDescent="0.3">
      <c r="A67">
        <v>68</v>
      </c>
      <c r="B67">
        <v>7604</v>
      </c>
      <c r="C67" t="s">
        <v>257</v>
      </c>
      <c r="D67" t="s">
        <v>240</v>
      </c>
      <c r="E67" t="s">
        <v>17</v>
      </c>
      <c r="F67">
        <v>1955</v>
      </c>
      <c r="G67" t="s">
        <v>12</v>
      </c>
      <c r="I67" t="s">
        <v>139</v>
      </c>
      <c r="J67" t="s">
        <v>36</v>
      </c>
      <c r="K67" t="s">
        <v>29</v>
      </c>
      <c r="L67">
        <v>309.60000000000002</v>
      </c>
      <c r="P67">
        <v>67.3</v>
      </c>
      <c r="Q67">
        <v>48.1</v>
      </c>
      <c r="R67">
        <v>53.1</v>
      </c>
    </row>
    <row r="68" spans="1:18" hidden="1" x14ac:dyDescent="0.3">
      <c r="A68">
        <v>101</v>
      </c>
      <c r="B68">
        <v>7814</v>
      </c>
      <c r="C68" t="s">
        <v>241</v>
      </c>
      <c r="D68" t="s">
        <v>242</v>
      </c>
      <c r="E68" t="s">
        <v>17</v>
      </c>
      <c r="F68">
        <v>1943</v>
      </c>
      <c r="G68" t="s">
        <v>12</v>
      </c>
      <c r="H68">
        <v>1</v>
      </c>
      <c r="I68" t="s">
        <v>193</v>
      </c>
      <c r="J68" t="s">
        <v>38</v>
      </c>
      <c r="K68" t="s">
        <v>29</v>
      </c>
      <c r="L68">
        <v>315.89999999999998</v>
      </c>
      <c r="P68">
        <v>67.099999999999994</v>
      </c>
      <c r="Q68">
        <v>27.7</v>
      </c>
      <c r="R68">
        <v>13.4</v>
      </c>
    </row>
    <row r="69" spans="1:18" hidden="1" x14ac:dyDescent="0.3">
      <c r="A69">
        <v>91</v>
      </c>
      <c r="B69">
        <v>7811</v>
      </c>
      <c r="C69" t="s">
        <v>286</v>
      </c>
      <c r="D69" t="s">
        <v>287</v>
      </c>
      <c r="E69" t="s">
        <v>17</v>
      </c>
      <c r="F69">
        <v>1969</v>
      </c>
      <c r="G69" t="s">
        <v>12</v>
      </c>
      <c r="H69">
        <v>1</v>
      </c>
      <c r="I69" t="s">
        <v>190</v>
      </c>
      <c r="J69" t="s">
        <v>34</v>
      </c>
      <c r="K69" t="s">
        <v>29</v>
      </c>
      <c r="L69">
        <v>314.7</v>
      </c>
      <c r="P69">
        <v>65.8</v>
      </c>
      <c r="Q69">
        <v>49</v>
      </c>
      <c r="R69">
        <v>34.799999999999997</v>
      </c>
    </row>
    <row r="70" spans="1:18" hidden="1" x14ac:dyDescent="0.3">
      <c r="A70">
        <v>93</v>
      </c>
      <c r="B70">
        <v>7811</v>
      </c>
      <c r="C70" t="s">
        <v>290</v>
      </c>
      <c r="D70" t="s">
        <v>291</v>
      </c>
      <c r="E70" t="s">
        <v>17</v>
      </c>
      <c r="F70">
        <v>1946</v>
      </c>
      <c r="G70" t="s">
        <v>12</v>
      </c>
      <c r="H70">
        <v>1</v>
      </c>
      <c r="I70" t="s">
        <v>190</v>
      </c>
      <c r="J70" t="s">
        <v>38</v>
      </c>
      <c r="K70" t="s">
        <v>29</v>
      </c>
      <c r="L70">
        <v>311</v>
      </c>
      <c r="P70">
        <v>61.4</v>
      </c>
      <c r="Q70">
        <v>103.4</v>
      </c>
      <c r="R70">
        <v>60</v>
      </c>
    </row>
    <row r="71" spans="1:18" hidden="1" x14ac:dyDescent="0.3">
      <c r="A71">
        <v>33</v>
      </c>
      <c r="B71">
        <v>7422</v>
      </c>
      <c r="C71" t="s">
        <v>331</v>
      </c>
      <c r="D71" t="s">
        <v>262</v>
      </c>
      <c r="E71" t="s">
        <v>17</v>
      </c>
      <c r="F71">
        <v>1944</v>
      </c>
      <c r="G71" t="s">
        <v>12</v>
      </c>
      <c r="I71" t="s">
        <v>108</v>
      </c>
      <c r="J71" t="s">
        <v>38</v>
      </c>
      <c r="K71" t="s">
        <v>29</v>
      </c>
      <c r="L71">
        <v>295.5</v>
      </c>
      <c r="P71">
        <v>61</v>
      </c>
      <c r="Q71">
        <v>29</v>
      </c>
      <c r="R71">
        <v>117.3</v>
      </c>
    </row>
    <row r="72" spans="1:18" hidden="1" x14ac:dyDescent="0.3">
      <c r="A72">
        <v>23</v>
      </c>
      <c r="B72">
        <v>7412</v>
      </c>
      <c r="C72" t="s">
        <v>309</v>
      </c>
      <c r="D72" t="s">
        <v>310</v>
      </c>
      <c r="E72" t="s">
        <v>17</v>
      </c>
      <c r="F72">
        <v>1943</v>
      </c>
      <c r="G72" t="s">
        <v>12</v>
      </c>
      <c r="H72">
        <v>1</v>
      </c>
      <c r="I72" t="s">
        <v>99</v>
      </c>
      <c r="J72" t="s">
        <v>38</v>
      </c>
      <c r="K72" t="s">
        <v>29</v>
      </c>
      <c r="L72">
        <v>313.10000000000002</v>
      </c>
      <c r="P72">
        <v>57.5</v>
      </c>
      <c r="Q72">
        <v>51.8</v>
      </c>
      <c r="R72">
        <v>22.8</v>
      </c>
    </row>
    <row r="73" spans="1:18" x14ac:dyDescent="0.3">
      <c r="A73">
        <v>69</v>
      </c>
      <c r="B73">
        <v>7604</v>
      </c>
      <c r="C73" t="s">
        <v>375</v>
      </c>
      <c r="D73" t="s">
        <v>258</v>
      </c>
      <c r="E73" t="s">
        <v>17</v>
      </c>
      <c r="F73">
        <v>1966</v>
      </c>
      <c r="G73" t="s">
        <v>12</v>
      </c>
      <c r="I73" t="s">
        <v>139</v>
      </c>
      <c r="J73" t="s">
        <v>34</v>
      </c>
      <c r="K73" t="s">
        <v>29</v>
      </c>
      <c r="L73">
        <v>291.3</v>
      </c>
      <c r="P73">
        <v>54.4</v>
      </c>
      <c r="Q73">
        <v>35.200000000000003</v>
      </c>
      <c r="R73">
        <v>73.400000000000006</v>
      </c>
    </row>
    <row r="74" spans="1:18" hidden="1" x14ac:dyDescent="0.3">
      <c r="A74">
        <v>77</v>
      </c>
      <c r="B74">
        <v>7804</v>
      </c>
      <c r="C74" t="s">
        <v>303</v>
      </c>
      <c r="D74" t="s">
        <v>258</v>
      </c>
      <c r="E74" t="s">
        <v>17</v>
      </c>
      <c r="F74">
        <v>1962</v>
      </c>
      <c r="G74" t="s">
        <v>12</v>
      </c>
      <c r="I74" t="s">
        <v>184</v>
      </c>
      <c r="J74" t="s">
        <v>34</v>
      </c>
      <c r="K74" t="s">
        <v>29</v>
      </c>
      <c r="L74">
        <v>313.10000000000002</v>
      </c>
      <c r="P74">
        <v>54</v>
      </c>
      <c r="Q74">
        <v>52</v>
      </c>
      <c r="R74">
        <v>8.6</v>
      </c>
    </row>
    <row r="75" spans="1:18" hidden="1" x14ac:dyDescent="0.3">
      <c r="A75">
        <v>102</v>
      </c>
      <c r="B75">
        <v>7814</v>
      </c>
      <c r="C75" t="s">
        <v>243</v>
      </c>
      <c r="D75" t="s">
        <v>244</v>
      </c>
      <c r="E75" t="s">
        <v>17</v>
      </c>
      <c r="F75">
        <v>1939</v>
      </c>
      <c r="G75" t="s">
        <v>12</v>
      </c>
      <c r="H75">
        <v>1</v>
      </c>
      <c r="I75" t="s">
        <v>193</v>
      </c>
      <c r="J75" t="s">
        <v>46</v>
      </c>
      <c r="K75" t="s">
        <v>29</v>
      </c>
      <c r="L75">
        <v>308.39999999999998</v>
      </c>
      <c r="P75">
        <v>53</v>
      </c>
      <c r="Q75">
        <v>46.8</v>
      </c>
      <c r="R75">
        <v>20.2</v>
      </c>
    </row>
    <row r="76" spans="1:18" hidden="1" x14ac:dyDescent="0.3">
      <c r="A76">
        <v>110</v>
      </c>
      <c r="B76">
        <v>7831</v>
      </c>
      <c r="C76" t="s">
        <v>319</v>
      </c>
      <c r="D76" t="s">
        <v>320</v>
      </c>
      <c r="E76" t="s">
        <v>17</v>
      </c>
      <c r="F76">
        <v>1954</v>
      </c>
      <c r="G76" t="s">
        <v>12</v>
      </c>
      <c r="H76">
        <v>1</v>
      </c>
      <c r="I76" t="s">
        <v>209</v>
      </c>
      <c r="J76" t="s">
        <v>36</v>
      </c>
      <c r="K76" t="s">
        <v>29</v>
      </c>
      <c r="L76">
        <v>304.7</v>
      </c>
      <c r="P76">
        <v>50.9</v>
      </c>
      <c r="Q76">
        <v>31.3</v>
      </c>
      <c r="R76">
        <v>42</v>
      </c>
    </row>
    <row r="77" spans="1:18" hidden="1" x14ac:dyDescent="0.3">
      <c r="A77">
        <v>14</v>
      </c>
      <c r="B77">
        <v>7206</v>
      </c>
      <c r="C77" t="s">
        <v>259</v>
      </c>
      <c r="D77" t="s">
        <v>245</v>
      </c>
      <c r="E77" t="s">
        <v>17</v>
      </c>
      <c r="F77">
        <v>1951</v>
      </c>
      <c r="G77" t="s">
        <v>12</v>
      </c>
      <c r="H77">
        <v>1</v>
      </c>
      <c r="I77" t="s">
        <v>82</v>
      </c>
      <c r="J77" t="s">
        <v>37</v>
      </c>
      <c r="K77" t="s">
        <v>29</v>
      </c>
      <c r="L77">
        <v>298.5</v>
      </c>
      <c r="P77">
        <v>48.3</v>
      </c>
      <c r="Q77">
        <v>52.4</v>
      </c>
      <c r="R77">
        <v>27.7</v>
      </c>
    </row>
    <row r="78" spans="1:18" hidden="1" x14ac:dyDescent="0.3">
      <c r="A78">
        <v>56</v>
      </c>
      <c r="B78">
        <v>7507</v>
      </c>
      <c r="C78" t="s">
        <v>345</v>
      </c>
      <c r="D78" t="s">
        <v>346</v>
      </c>
      <c r="E78" t="s">
        <v>17</v>
      </c>
      <c r="F78">
        <v>1963</v>
      </c>
      <c r="G78" t="s">
        <v>12</v>
      </c>
      <c r="H78">
        <v>1</v>
      </c>
      <c r="I78" t="s">
        <v>117</v>
      </c>
      <c r="J78" t="s">
        <v>34</v>
      </c>
      <c r="K78" t="s">
        <v>29</v>
      </c>
      <c r="L78">
        <v>312.10000000000002</v>
      </c>
      <c r="P78">
        <v>46.2</v>
      </c>
      <c r="Q78">
        <v>22.1</v>
      </c>
      <c r="R78">
        <v>16.7</v>
      </c>
    </row>
    <row r="79" spans="1:18" hidden="1" x14ac:dyDescent="0.3">
      <c r="A79">
        <v>73</v>
      </c>
      <c r="B79">
        <v>7703</v>
      </c>
      <c r="C79" t="s">
        <v>335</v>
      </c>
      <c r="D79" t="s">
        <v>336</v>
      </c>
      <c r="E79" t="s">
        <v>17</v>
      </c>
      <c r="F79">
        <v>1955</v>
      </c>
      <c r="G79" t="s">
        <v>12</v>
      </c>
      <c r="I79" t="s">
        <v>147</v>
      </c>
      <c r="J79" t="s">
        <v>36</v>
      </c>
      <c r="K79" t="s">
        <v>29</v>
      </c>
      <c r="L79">
        <v>309.7</v>
      </c>
      <c r="P79">
        <v>46</v>
      </c>
      <c r="Q79">
        <v>75.900000000000006</v>
      </c>
      <c r="R79">
        <v>64.599999999999994</v>
      </c>
    </row>
    <row r="80" spans="1:18" hidden="1" x14ac:dyDescent="0.3">
      <c r="A80">
        <v>81</v>
      </c>
      <c r="B80">
        <v>7805</v>
      </c>
      <c r="C80" t="s">
        <v>267</v>
      </c>
      <c r="D80" t="s">
        <v>274</v>
      </c>
      <c r="E80" t="s">
        <v>17</v>
      </c>
      <c r="F80">
        <v>1945</v>
      </c>
      <c r="G80" t="s">
        <v>12</v>
      </c>
      <c r="H80">
        <v>1</v>
      </c>
      <c r="I80" t="s">
        <v>185</v>
      </c>
      <c r="J80" t="s">
        <v>38</v>
      </c>
      <c r="K80" t="s">
        <v>29</v>
      </c>
      <c r="L80">
        <v>305.7</v>
      </c>
      <c r="P80">
        <v>43.1</v>
      </c>
      <c r="Q80">
        <v>47.4</v>
      </c>
      <c r="R80">
        <v>56.4</v>
      </c>
    </row>
    <row r="81" spans="1:18" hidden="1" x14ac:dyDescent="0.3">
      <c r="A81">
        <v>26</v>
      </c>
      <c r="B81">
        <v>7412</v>
      </c>
      <c r="C81" t="s">
        <v>312</v>
      </c>
      <c r="D81" t="s">
        <v>313</v>
      </c>
      <c r="E81" t="s">
        <v>17</v>
      </c>
      <c r="F81">
        <v>1952</v>
      </c>
      <c r="G81" t="s">
        <v>12</v>
      </c>
      <c r="H81">
        <v>2</v>
      </c>
      <c r="I81" t="s">
        <v>99</v>
      </c>
      <c r="J81" t="s">
        <v>36</v>
      </c>
      <c r="K81" t="s">
        <v>29</v>
      </c>
      <c r="L81">
        <v>315</v>
      </c>
      <c r="P81">
        <v>43</v>
      </c>
      <c r="Q81">
        <v>9.8000000000000007</v>
      </c>
      <c r="R81">
        <v>18.3</v>
      </c>
    </row>
    <row r="82" spans="1:18" hidden="1" x14ac:dyDescent="0.3">
      <c r="A82">
        <v>29</v>
      </c>
      <c r="B82">
        <v>7412</v>
      </c>
      <c r="C82" t="s">
        <v>315</v>
      </c>
      <c r="D82" t="s">
        <v>316</v>
      </c>
      <c r="E82" t="s">
        <v>17</v>
      </c>
      <c r="F82">
        <v>1944</v>
      </c>
      <c r="G82" t="s">
        <v>15</v>
      </c>
      <c r="I82" t="s">
        <v>99</v>
      </c>
      <c r="J82" t="s">
        <v>38</v>
      </c>
      <c r="K82" t="s">
        <v>30</v>
      </c>
      <c r="L82">
        <v>302.8</v>
      </c>
      <c r="P82">
        <v>42.9</v>
      </c>
      <c r="Q82">
        <v>316.3</v>
      </c>
      <c r="R82">
        <v>241.3</v>
      </c>
    </row>
    <row r="83" spans="1:18" hidden="1" x14ac:dyDescent="0.3">
      <c r="A83">
        <v>60</v>
      </c>
      <c r="B83">
        <v>7507</v>
      </c>
      <c r="C83" t="s">
        <v>347</v>
      </c>
      <c r="D83" t="s">
        <v>338</v>
      </c>
      <c r="E83" t="s">
        <v>17</v>
      </c>
      <c r="F83">
        <v>1966</v>
      </c>
      <c r="G83" t="s">
        <v>12</v>
      </c>
      <c r="H83">
        <v>1</v>
      </c>
      <c r="I83" t="s">
        <v>117</v>
      </c>
      <c r="J83" t="s">
        <v>34</v>
      </c>
      <c r="K83" t="s">
        <v>29</v>
      </c>
      <c r="L83">
        <v>311.60000000000002</v>
      </c>
      <c r="P83">
        <v>40.6</v>
      </c>
      <c r="Q83">
        <v>26.3</v>
      </c>
      <c r="R83">
        <v>31.8</v>
      </c>
    </row>
    <row r="84" spans="1:18" hidden="1" x14ac:dyDescent="0.3">
      <c r="A84">
        <v>22</v>
      </c>
      <c r="B84">
        <v>7412</v>
      </c>
      <c r="C84" t="s">
        <v>307</v>
      </c>
      <c r="D84" t="s">
        <v>308</v>
      </c>
      <c r="E84" t="s">
        <v>17</v>
      </c>
      <c r="F84">
        <v>1936</v>
      </c>
      <c r="G84" t="s">
        <v>12</v>
      </c>
      <c r="I84" t="s">
        <v>99</v>
      </c>
      <c r="J84" t="s">
        <v>46</v>
      </c>
      <c r="K84" t="s">
        <v>29</v>
      </c>
      <c r="L84">
        <v>312</v>
      </c>
      <c r="P84">
        <v>40.6</v>
      </c>
      <c r="Q84">
        <v>39.6</v>
      </c>
      <c r="R84">
        <v>56</v>
      </c>
    </row>
    <row r="85" spans="1:18" hidden="1" x14ac:dyDescent="0.3">
      <c r="A85">
        <v>19</v>
      </c>
      <c r="B85">
        <v>7412</v>
      </c>
      <c r="C85" t="s">
        <v>304</v>
      </c>
      <c r="D85" t="s">
        <v>293</v>
      </c>
      <c r="E85" t="s">
        <v>17</v>
      </c>
      <c r="F85">
        <v>1938</v>
      </c>
      <c r="G85" t="s">
        <v>12</v>
      </c>
      <c r="H85">
        <v>2</v>
      </c>
      <c r="I85" t="s">
        <v>99</v>
      </c>
      <c r="J85" t="s">
        <v>46</v>
      </c>
      <c r="K85" t="s">
        <v>29</v>
      </c>
      <c r="L85">
        <v>314.10000000000002</v>
      </c>
      <c r="P85">
        <v>39</v>
      </c>
      <c r="Q85">
        <v>55.2</v>
      </c>
      <c r="R85">
        <v>33.6</v>
      </c>
    </row>
    <row r="86" spans="1:18" hidden="1" x14ac:dyDescent="0.3">
      <c r="A86">
        <v>41</v>
      </c>
      <c r="B86">
        <v>7502</v>
      </c>
      <c r="C86" t="s">
        <v>366</v>
      </c>
      <c r="D86" t="s">
        <v>370</v>
      </c>
      <c r="E86" t="s">
        <v>16</v>
      </c>
      <c r="F86">
        <v>1959</v>
      </c>
      <c r="G86" t="s">
        <v>12</v>
      </c>
      <c r="I86" t="s">
        <v>113</v>
      </c>
      <c r="J86" t="s">
        <v>48</v>
      </c>
      <c r="K86" t="s">
        <v>29</v>
      </c>
      <c r="L86">
        <v>311.39999999999998</v>
      </c>
      <c r="P86">
        <v>37.1</v>
      </c>
      <c r="Q86">
        <v>34.200000000000003</v>
      </c>
      <c r="R86">
        <v>69.8</v>
      </c>
    </row>
    <row r="87" spans="1:18" hidden="1" x14ac:dyDescent="0.3">
      <c r="A87">
        <v>54</v>
      </c>
      <c r="B87">
        <v>7507</v>
      </c>
      <c r="C87" t="s">
        <v>343</v>
      </c>
      <c r="D87" t="s">
        <v>344</v>
      </c>
      <c r="E87" t="s">
        <v>17</v>
      </c>
      <c r="F87">
        <v>1968</v>
      </c>
      <c r="G87" t="s">
        <v>12</v>
      </c>
      <c r="H87">
        <v>1</v>
      </c>
      <c r="I87" t="s">
        <v>117</v>
      </c>
      <c r="J87" t="s">
        <v>34</v>
      </c>
      <c r="K87" t="s">
        <v>29</v>
      </c>
      <c r="L87">
        <v>312.89999999999998</v>
      </c>
      <c r="P87">
        <v>35.5</v>
      </c>
      <c r="Q87">
        <v>52.6</v>
      </c>
      <c r="R87">
        <v>62.9</v>
      </c>
    </row>
    <row r="88" spans="1:18" hidden="1" x14ac:dyDescent="0.3">
      <c r="A88">
        <v>92</v>
      </c>
      <c r="B88">
        <v>7811</v>
      </c>
      <c r="C88" t="s">
        <v>288</v>
      </c>
      <c r="D88" t="s">
        <v>289</v>
      </c>
      <c r="E88" t="s">
        <v>17</v>
      </c>
      <c r="F88">
        <v>1944</v>
      </c>
      <c r="G88" t="s">
        <v>12</v>
      </c>
      <c r="H88">
        <v>1</v>
      </c>
      <c r="I88" t="s">
        <v>190</v>
      </c>
      <c r="J88" t="s">
        <v>38</v>
      </c>
      <c r="K88" t="s">
        <v>29</v>
      </c>
      <c r="L88">
        <v>309.60000000000002</v>
      </c>
      <c r="P88">
        <v>34.799999999999997</v>
      </c>
      <c r="Q88">
        <v>66.7</v>
      </c>
      <c r="R88">
        <v>58.3</v>
      </c>
    </row>
    <row r="89" spans="1:18" hidden="1" x14ac:dyDescent="0.3">
      <c r="A89">
        <v>80</v>
      </c>
      <c r="B89">
        <v>7805</v>
      </c>
      <c r="C89" t="s">
        <v>266</v>
      </c>
      <c r="D89" t="s">
        <v>273</v>
      </c>
      <c r="E89" t="s">
        <v>17</v>
      </c>
      <c r="F89">
        <v>1954</v>
      </c>
      <c r="G89" t="s">
        <v>12</v>
      </c>
      <c r="H89">
        <v>1</v>
      </c>
      <c r="I89" t="s">
        <v>185</v>
      </c>
      <c r="J89" t="s">
        <v>36</v>
      </c>
      <c r="K89" t="s">
        <v>29</v>
      </c>
      <c r="L89">
        <v>307.3</v>
      </c>
      <c r="P89">
        <v>34.200000000000003</v>
      </c>
      <c r="Q89">
        <v>38.299999999999997</v>
      </c>
      <c r="R89">
        <v>99.2</v>
      </c>
    </row>
    <row r="90" spans="1:18" hidden="1" x14ac:dyDescent="0.3">
      <c r="A90">
        <v>111</v>
      </c>
      <c r="B90">
        <v>7831</v>
      </c>
      <c r="C90" t="s">
        <v>321</v>
      </c>
      <c r="D90" t="s">
        <v>322</v>
      </c>
      <c r="E90" t="s">
        <v>17</v>
      </c>
      <c r="F90">
        <v>1956</v>
      </c>
      <c r="G90" t="s">
        <v>12</v>
      </c>
      <c r="H90">
        <v>1</v>
      </c>
      <c r="I90" t="s">
        <v>209</v>
      </c>
      <c r="J90" t="s">
        <v>36</v>
      </c>
      <c r="K90" t="s">
        <v>29</v>
      </c>
      <c r="L90">
        <v>309.10000000000002</v>
      </c>
      <c r="P90">
        <v>33.4</v>
      </c>
      <c r="Q90">
        <v>26.4</v>
      </c>
      <c r="R90">
        <v>35.6</v>
      </c>
    </row>
    <row r="91" spans="1:18" hidden="1" x14ac:dyDescent="0.3">
      <c r="A91">
        <v>72</v>
      </c>
      <c r="B91">
        <v>7703</v>
      </c>
      <c r="C91" t="s">
        <v>334</v>
      </c>
      <c r="D91" t="s">
        <v>252</v>
      </c>
      <c r="E91" t="s">
        <v>17</v>
      </c>
      <c r="F91">
        <v>1951</v>
      </c>
      <c r="G91" t="s">
        <v>12</v>
      </c>
      <c r="H91">
        <v>1</v>
      </c>
      <c r="I91" t="s">
        <v>147</v>
      </c>
      <c r="J91" t="s">
        <v>37</v>
      </c>
      <c r="K91" t="s">
        <v>29</v>
      </c>
      <c r="L91">
        <v>314</v>
      </c>
      <c r="P91">
        <v>33.200000000000003</v>
      </c>
      <c r="Q91">
        <v>48.8</v>
      </c>
      <c r="R91">
        <v>42.9</v>
      </c>
    </row>
    <row r="92" spans="1:18" hidden="1" x14ac:dyDescent="0.3">
      <c r="A92">
        <v>9</v>
      </c>
      <c r="B92">
        <v>7124</v>
      </c>
      <c r="C92" t="s">
        <v>248</v>
      </c>
      <c r="D92" t="s">
        <v>51</v>
      </c>
      <c r="E92" t="s">
        <v>17</v>
      </c>
      <c r="F92">
        <v>1952</v>
      </c>
      <c r="G92" t="s">
        <v>12</v>
      </c>
      <c r="I92" t="s">
        <v>76</v>
      </c>
      <c r="J92" t="s">
        <v>36</v>
      </c>
      <c r="K92" t="s">
        <v>29</v>
      </c>
      <c r="L92">
        <v>312.8</v>
      </c>
      <c r="P92">
        <v>32.6</v>
      </c>
      <c r="Q92">
        <v>16.399999999999999</v>
      </c>
      <c r="R92">
        <v>84.3</v>
      </c>
    </row>
    <row r="93" spans="1:18" hidden="1" x14ac:dyDescent="0.3">
      <c r="A93">
        <v>115</v>
      </c>
      <c r="B93">
        <v>7506</v>
      </c>
      <c r="C93" t="s">
        <v>356</v>
      </c>
      <c r="D93" t="s">
        <v>51</v>
      </c>
      <c r="E93" t="s">
        <v>17</v>
      </c>
      <c r="F93">
        <v>1932</v>
      </c>
      <c r="G93" t="s">
        <v>12</v>
      </c>
      <c r="I93" t="s">
        <v>116</v>
      </c>
      <c r="J93" t="s">
        <v>46</v>
      </c>
      <c r="K93" t="s">
        <v>29</v>
      </c>
      <c r="L93">
        <v>306.39999999999998</v>
      </c>
      <c r="P93">
        <v>32.200000000000003</v>
      </c>
      <c r="Q93">
        <v>46.6</v>
      </c>
      <c r="R93">
        <v>69.400000000000006</v>
      </c>
    </row>
    <row r="94" spans="1:18" hidden="1" x14ac:dyDescent="0.3">
      <c r="A94">
        <v>10</v>
      </c>
      <c r="B94">
        <v>7201</v>
      </c>
      <c r="C94" t="s">
        <v>358</v>
      </c>
      <c r="D94" t="s">
        <v>342</v>
      </c>
      <c r="E94" t="s">
        <v>17</v>
      </c>
      <c r="F94">
        <v>1949</v>
      </c>
      <c r="G94" t="s">
        <v>12</v>
      </c>
      <c r="H94">
        <v>1</v>
      </c>
      <c r="I94" t="s">
        <v>77</v>
      </c>
      <c r="J94" t="s">
        <v>37</v>
      </c>
      <c r="K94" t="s">
        <v>29</v>
      </c>
      <c r="L94">
        <v>312.89999999999998</v>
      </c>
      <c r="P94">
        <v>31.2</v>
      </c>
      <c r="Q94">
        <v>15.5</v>
      </c>
      <c r="R94">
        <v>25.2</v>
      </c>
    </row>
    <row r="95" spans="1:18" hidden="1" x14ac:dyDescent="0.3">
      <c r="A95">
        <v>25</v>
      </c>
      <c r="B95">
        <v>7412</v>
      </c>
      <c r="C95" t="s">
        <v>311</v>
      </c>
      <c r="D95" t="s">
        <v>258</v>
      </c>
      <c r="E95" t="s">
        <v>17</v>
      </c>
      <c r="F95">
        <v>1953</v>
      </c>
      <c r="G95" t="s">
        <v>12</v>
      </c>
      <c r="H95">
        <v>2</v>
      </c>
      <c r="I95" t="s">
        <v>99</v>
      </c>
      <c r="J95" t="s">
        <v>36</v>
      </c>
      <c r="K95" t="s">
        <v>29</v>
      </c>
      <c r="L95">
        <v>314.8</v>
      </c>
      <c r="P95">
        <v>30.6</v>
      </c>
      <c r="Q95">
        <v>51</v>
      </c>
      <c r="R95">
        <v>26.2</v>
      </c>
    </row>
    <row r="96" spans="1:18" x14ac:dyDescent="0.3">
      <c r="A96">
        <v>67</v>
      </c>
      <c r="B96">
        <v>7604</v>
      </c>
      <c r="C96" t="s">
        <v>256</v>
      </c>
      <c r="D96" t="s">
        <v>240</v>
      </c>
      <c r="E96" t="s">
        <v>17</v>
      </c>
      <c r="F96">
        <v>1945</v>
      </c>
      <c r="G96" t="s">
        <v>12</v>
      </c>
      <c r="H96">
        <v>1</v>
      </c>
      <c r="I96" t="s">
        <v>139</v>
      </c>
      <c r="J96" t="s">
        <v>38</v>
      </c>
      <c r="K96" t="s">
        <v>29</v>
      </c>
      <c r="L96">
        <v>311.2</v>
      </c>
      <c r="P96">
        <v>27.8</v>
      </c>
      <c r="Q96">
        <v>12</v>
      </c>
      <c r="R96">
        <v>30.4</v>
      </c>
    </row>
    <row r="97" spans="1:18" hidden="1" x14ac:dyDescent="0.3">
      <c r="A97">
        <v>39</v>
      </c>
      <c r="B97">
        <v>7502</v>
      </c>
      <c r="C97" t="s">
        <v>366</v>
      </c>
      <c r="D97" t="s">
        <v>367</v>
      </c>
      <c r="E97" t="s">
        <v>17</v>
      </c>
      <c r="F97">
        <v>1957</v>
      </c>
      <c r="G97" t="s">
        <v>12</v>
      </c>
      <c r="H97">
        <v>1</v>
      </c>
      <c r="I97" t="s">
        <v>113</v>
      </c>
      <c r="J97" t="s">
        <v>35</v>
      </c>
      <c r="K97" t="s">
        <v>29</v>
      </c>
      <c r="L97">
        <v>297.60000000000002</v>
      </c>
      <c r="P97">
        <v>21</v>
      </c>
      <c r="Q97">
        <v>115.3</v>
      </c>
      <c r="R97">
        <v>67.3</v>
      </c>
    </row>
    <row r="98" spans="1:18" hidden="1" x14ac:dyDescent="0.3">
      <c r="A98">
        <v>58</v>
      </c>
      <c r="B98">
        <v>7507</v>
      </c>
      <c r="C98" t="s">
        <v>348</v>
      </c>
      <c r="D98" t="s">
        <v>349</v>
      </c>
      <c r="E98" t="s">
        <v>17</v>
      </c>
      <c r="F98">
        <v>1959</v>
      </c>
      <c r="G98" t="s">
        <v>12</v>
      </c>
      <c r="H98">
        <v>2</v>
      </c>
      <c r="I98" t="s">
        <v>117</v>
      </c>
      <c r="J98" t="s">
        <v>35</v>
      </c>
      <c r="K98" t="s">
        <v>29</v>
      </c>
      <c r="L98">
        <v>308.89999999999998</v>
      </c>
      <c r="P98">
        <v>18.600000000000001</v>
      </c>
      <c r="Q98">
        <v>20.6</v>
      </c>
      <c r="R98">
        <v>34.4</v>
      </c>
    </row>
    <row r="99" spans="1:18" hidden="1" x14ac:dyDescent="0.3">
      <c r="A99">
        <v>70</v>
      </c>
      <c r="B99">
        <v>7703</v>
      </c>
      <c r="C99" t="s">
        <v>332</v>
      </c>
      <c r="D99" t="s">
        <v>299</v>
      </c>
      <c r="E99" t="s">
        <v>17</v>
      </c>
      <c r="F99">
        <v>1940</v>
      </c>
      <c r="G99" t="s">
        <v>12</v>
      </c>
      <c r="H99">
        <v>1</v>
      </c>
      <c r="I99" t="s">
        <v>147</v>
      </c>
      <c r="J99" t="s">
        <v>46</v>
      </c>
      <c r="K99" t="s">
        <v>29</v>
      </c>
      <c r="L99">
        <v>313.8</v>
      </c>
      <c r="P99">
        <v>17</v>
      </c>
      <c r="Q99">
        <v>3.1</v>
      </c>
      <c r="R99">
        <v>1.4</v>
      </c>
    </row>
    <row r="100" spans="1:18" hidden="1" x14ac:dyDescent="0.3">
      <c r="A100">
        <v>42</v>
      </c>
      <c r="B100">
        <v>7502</v>
      </c>
      <c r="C100" t="s">
        <v>371</v>
      </c>
      <c r="D100" t="s">
        <v>273</v>
      </c>
      <c r="E100" t="s">
        <v>17</v>
      </c>
      <c r="F100">
        <v>1952</v>
      </c>
      <c r="G100" t="s">
        <v>12</v>
      </c>
      <c r="I100" t="s">
        <v>113</v>
      </c>
      <c r="J100" t="s">
        <v>36</v>
      </c>
      <c r="K100" t="s">
        <v>29</v>
      </c>
      <c r="L100">
        <v>308.7</v>
      </c>
      <c r="P100">
        <v>16.600000000000001</v>
      </c>
      <c r="Q100">
        <v>23.2</v>
      </c>
      <c r="R100">
        <v>49.8</v>
      </c>
    </row>
    <row r="101" spans="1:18" hidden="1" x14ac:dyDescent="0.3">
      <c r="A101">
        <v>71</v>
      </c>
      <c r="B101">
        <v>7703</v>
      </c>
      <c r="C101" t="s">
        <v>333</v>
      </c>
      <c r="D101" t="s">
        <v>277</v>
      </c>
      <c r="E101" t="s">
        <v>17</v>
      </c>
      <c r="F101">
        <v>1950</v>
      </c>
      <c r="G101" t="s">
        <v>12</v>
      </c>
      <c r="H101">
        <v>1</v>
      </c>
      <c r="I101" t="s">
        <v>147</v>
      </c>
      <c r="J101" t="s">
        <v>37</v>
      </c>
      <c r="K101" t="s">
        <v>29</v>
      </c>
      <c r="L101">
        <v>312.60000000000002</v>
      </c>
      <c r="P101">
        <v>16</v>
      </c>
      <c r="Q101">
        <v>63.5</v>
      </c>
      <c r="R101">
        <v>47.4</v>
      </c>
    </row>
    <row r="102" spans="1:18" hidden="1" x14ac:dyDescent="0.3">
      <c r="A102">
        <v>18</v>
      </c>
      <c r="B102">
        <v>7206</v>
      </c>
      <c r="C102" t="s">
        <v>263</v>
      </c>
      <c r="D102" t="s">
        <v>264</v>
      </c>
      <c r="E102" t="s">
        <v>17</v>
      </c>
      <c r="F102">
        <v>1961</v>
      </c>
      <c r="G102" t="s">
        <v>12</v>
      </c>
      <c r="I102" t="s">
        <v>82</v>
      </c>
      <c r="J102" t="s">
        <v>35</v>
      </c>
      <c r="K102" t="s">
        <v>29</v>
      </c>
      <c r="L102">
        <v>315.7</v>
      </c>
      <c r="P102">
        <v>13</v>
      </c>
      <c r="Q102">
        <v>38</v>
      </c>
      <c r="R102">
        <v>30.4</v>
      </c>
    </row>
    <row r="103" spans="1:18" hidden="1" x14ac:dyDescent="0.3">
      <c r="A103">
        <v>21</v>
      </c>
      <c r="B103">
        <v>7412</v>
      </c>
      <c r="C103" t="s">
        <v>306</v>
      </c>
      <c r="D103" t="s">
        <v>240</v>
      </c>
      <c r="E103" t="s">
        <v>17</v>
      </c>
      <c r="F103">
        <v>1938</v>
      </c>
      <c r="G103" t="s">
        <v>12</v>
      </c>
      <c r="H103">
        <v>1</v>
      </c>
      <c r="I103" t="s">
        <v>99</v>
      </c>
      <c r="J103" t="s">
        <v>46</v>
      </c>
      <c r="K103" t="s">
        <v>29</v>
      </c>
      <c r="L103">
        <v>314.89999999999998</v>
      </c>
      <c r="P103">
        <v>11.7</v>
      </c>
      <c r="Q103">
        <v>40.299999999999997</v>
      </c>
      <c r="R103">
        <v>18.399999999999999</v>
      </c>
    </row>
    <row r="104" spans="1:18" hidden="1" x14ac:dyDescent="0.3">
      <c r="A104">
        <v>38</v>
      </c>
      <c r="B104">
        <v>7502</v>
      </c>
      <c r="C104" t="s">
        <v>365</v>
      </c>
      <c r="D104" t="s">
        <v>299</v>
      </c>
      <c r="E104" t="s">
        <v>17</v>
      </c>
      <c r="F104">
        <v>1950</v>
      </c>
      <c r="G104" t="s">
        <v>12</v>
      </c>
      <c r="H104">
        <v>1</v>
      </c>
      <c r="I104" t="s">
        <v>113</v>
      </c>
      <c r="J104" t="s">
        <v>37</v>
      </c>
      <c r="K104" t="s">
        <v>29</v>
      </c>
      <c r="L104">
        <v>312.60000000000002</v>
      </c>
      <c r="P104">
        <v>7.6</v>
      </c>
      <c r="Q104">
        <v>18.3</v>
      </c>
      <c r="R104">
        <v>62.7</v>
      </c>
    </row>
    <row r="105" spans="1:18" x14ac:dyDescent="0.3">
      <c r="A105">
        <v>66</v>
      </c>
      <c r="B105">
        <v>7604</v>
      </c>
      <c r="C105" t="s">
        <v>373</v>
      </c>
      <c r="D105" t="s">
        <v>374</v>
      </c>
      <c r="E105" t="s">
        <v>17</v>
      </c>
      <c r="F105">
        <v>1950</v>
      </c>
      <c r="G105" t="s">
        <v>12</v>
      </c>
      <c r="H105">
        <v>1</v>
      </c>
      <c r="I105" t="s">
        <v>139</v>
      </c>
      <c r="J105" t="s">
        <v>37</v>
      </c>
      <c r="K105" t="s">
        <v>29</v>
      </c>
      <c r="L105">
        <v>303.8</v>
      </c>
      <c r="P105">
        <v>5</v>
      </c>
      <c r="Q105">
        <v>23.7</v>
      </c>
      <c r="R105">
        <v>63.5</v>
      </c>
    </row>
  </sheetData>
  <sortState xmlns:xlrd2="http://schemas.microsoft.com/office/spreadsheetml/2017/richdata2" ref="U2:U105">
    <sortCondition ref="U1"/>
  </sortState>
  <pageMargins left="0.7" right="0.7" top="0.78740157499999996" bottom="0.78740157499999996" header="0.3" footer="0.3"/>
  <pageSetup paperSize="9" orientation="landscape" horizontalDpi="4294967293" verticalDpi="0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2"/>
  <sheetViews>
    <sheetView workbookViewId="0">
      <pane ySplit="1" topLeftCell="A38" activePane="bottomLeft" state="frozen"/>
      <selection activeCell="D6" sqref="D6"/>
      <selection pane="bottomLeft" activeCell="A17" sqref="A17"/>
    </sheetView>
  </sheetViews>
  <sheetFormatPr baseColWidth="10" defaultRowHeight="14.4" x14ac:dyDescent="0.3"/>
  <cols>
    <col min="1" max="1" width="11.5546875" style="2"/>
    <col min="5" max="5" width="15.5546875" customWidth="1"/>
  </cols>
  <sheetData>
    <row r="1" spans="1:5" x14ac:dyDescent="0.3">
      <c r="A1" s="2" t="s">
        <v>14</v>
      </c>
      <c r="B1" t="s">
        <v>17</v>
      </c>
      <c r="C1" t="s">
        <v>18</v>
      </c>
      <c r="D1" t="s">
        <v>16</v>
      </c>
      <c r="E1" t="s">
        <v>19</v>
      </c>
    </row>
    <row r="2" spans="1:5" x14ac:dyDescent="0.3">
      <c r="A2" s="2">
        <v>50</v>
      </c>
      <c r="B2" t="s">
        <v>33</v>
      </c>
      <c r="C2" t="s">
        <v>34</v>
      </c>
      <c r="D2" t="s">
        <v>40</v>
      </c>
      <c r="E2" t="s">
        <v>48</v>
      </c>
    </row>
    <row r="3" spans="1:5" x14ac:dyDescent="0.3">
      <c r="A3" s="2">
        <v>51</v>
      </c>
      <c r="B3" t="s">
        <v>33</v>
      </c>
      <c r="C3" t="s">
        <v>34</v>
      </c>
      <c r="D3" t="s">
        <v>40</v>
      </c>
      <c r="E3" t="s">
        <v>48</v>
      </c>
    </row>
    <row r="4" spans="1:5" x14ac:dyDescent="0.3">
      <c r="A4" s="2">
        <v>52</v>
      </c>
      <c r="B4" t="s">
        <v>33</v>
      </c>
      <c r="C4" t="s">
        <v>34</v>
      </c>
      <c r="D4" t="s">
        <v>40</v>
      </c>
      <c r="E4" t="s">
        <v>48</v>
      </c>
    </row>
    <row r="5" spans="1:5" x14ac:dyDescent="0.3">
      <c r="A5" s="2">
        <v>53</v>
      </c>
      <c r="B5" t="s">
        <v>33</v>
      </c>
      <c r="C5" t="s">
        <v>34</v>
      </c>
      <c r="D5" t="s">
        <v>40</v>
      </c>
      <c r="E5" t="s">
        <v>48</v>
      </c>
    </row>
    <row r="6" spans="1:5" x14ac:dyDescent="0.3">
      <c r="A6" s="2">
        <v>54</v>
      </c>
      <c r="B6" t="s">
        <v>33</v>
      </c>
      <c r="C6" t="s">
        <v>34</v>
      </c>
      <c r="D6" t="s">
        <v>40</v>
      </c>
      <c r="E6" t="s">
        <v>48</v>
      </c>
    </row>
    <row r="7" spans="1:5" x14ac:dyDescent="0.3">
      <c r="A7" s="2">
        <v>55</v>
      </c>
      <c r="B7" t="s">
        <v>33</v>
      </c>
      <c r="C7" t="s">
        <v>34</v>
      </c>
      <c r="D7" t="s">
        <v>40</v>
      </c>
      <c r="E7" t="s">
        <v>48</v>
      </c>
    </row>
    <row r="8" spans="1:5" x14ac:dyDescent="0.3">
      <c r="A8" s="2">
        <v>56</v>
      </c>
      <c r="B8" t="s">
        <v>33</v>
      </c>
      <c r="C8" t="s">
        <v>34</v>
      </c>
      <c r="D8" t="s">
        <v>40</v>
      </c>
      <c r="E8" t="s">
        <v>48</v>
      </c>
    </row>
    <row r="9" spans="1:5" x14ac:dyDescent="0.3">
      <c r="A9" s="2">
        <v>57</v>
      </c>
      <c r="B9" t="s">
        <v>33</v>
      </c>
      <c r="C9" t="s">
        <v>34</v>
      </c>
      <c r="D9" t="s">
        <v>40</v>
      </c>
      <c r="E9" t="s">
        <v>48</v>
      </c>
    </row>
    <row r="10" spans="1:5" x14ac:dyDescent="0.3">
      <c r="A10" s="2">
        <v>58</v>
      </c>
      <c r="B10" t="s">
        <v>33</v>
      </c>
      <c r="C10" t="s">
        <v>34</v>
      </c>
      <c r="D10" t="s">
        <v>40</v>
      </c>
      <c r="E10" t="s">
        <v>48</v>
      </c>
    </row>
    <row r="11" spans="1:5" x14ac:dyDescent="0.3">
      <c r="A11" s="2">
        <v>59</v>
      </c>
      <c r="B11" t="s">
        <v>33</v>
      </c>
      <c r="C11" t="s">
        <v>34</v>
      </c>
      <c r="D11" t="s">
        <v>40</v>
      </c>
      <c r="E11" t="s">
        <v>48</v>
      </c>
    </row>
    <row r="12" spans="1:5" x14ac:dyDescent="0.3">
      <c r="A12" s="2">
        <v>60</v>
      </c>
      <c r="B12" t="s">
        <v>33</v>
      </c>
      <c r="C12" t="s">
        <v>34</v>
      </c>
      <c r="D12" t="s">
        <v>40</v>
      </c>
      <c r="E12" t="s">
        <v>48</v>
      </c>
    </row>
    <row r="13" spans="1:5" x14ac:dyDescent="0.3">
      <c r="A13" s="2">
        <v>61</v>
      </c>
      <c r="B13" t="s">
        <v>39</v>
      </c>
      <c r="C13" t="s">
        <v>35</v>
      </c>
      <c r="D13" t="s">
        <v>40</v>
      </c>
      <c r="E13" t="s">
        <v>48</v>
      </c>
    </row>
    <row r="14" spans="1:5" x14ac:dyDescent="0.3">
      <c r="A14" s="2">
        <v>62</v>
      </c>
      <c r="B14" t="s">
        <v>39</v>
      </c>
      <c r="C14" t="s">
        <v>35</v>
      </c>
      <c r="D14" t="s">
        <v>40</v>
      </c>
      <c r="E14" t="s">
        <v>48</v>
      </c>
    </row>
    <row r="15" spans="1:5" x14ac:dyDescent="0.3">
      <c r="A15" s="2">
        <v>63</v>
      </c>
      <c r="B15" t="s">
        <v>39</v>
      </c>
      <c r="C15" t="s">
        <v>35</v>
      </c>
      <c r="D15" t="s">
        <v>40</v>
      </c>
      <c r="E15" t="s">
        <v>48</v>
      </c>
    </row>
    <row r="16" spans="1:5" x14ac:dyDescent="0.3">
      <c r="A16" s="2">
        <v>64</v>
      </c>
      <c r="B16" t="s">
        <v>39</v>
      </c>
      <c r="C16" t="s">
        <v>35</v>
      </c>
      <c r="D16" t="s">
        <v>40</v>
      </c>
      <c r="E16" t="s">
        <v>48</v>
      </c>
    </row>
    <row r="17" spans="1:5" x14ac:dyDescent="0.3">
      <c r="A17" s="2">
        <v>65</v>
      </c>
      <c r="B17" t="s">
        <v>39</v>
      </c>
      <c r="C17" t="s">
        <v>35</v>
      </c>
      <c r="D17" t="s">
        <v>40</v>
      </c>
      <c r="E17" t="s">
        <v>48</v>
      </c>
    </row>
    <row r="18" spans="1:5" x14ac:dyDescent="0.3">
      <c r="A18" s="2">
        <v>66</v>
      </c>
      <c r="B18" t="s">
        <v>42</v>
      </c>
      <c r="C18" t="s">
        <v>36</v>
      </c>
      <c r="D18" t="s">
        <v>41</v>
      </c>
      <c r="E18" t="s">
        <v>49</v>
      </c>
    </row>
    <row r="19" spans="1:5" x14ac:dyDescent="0.3">
      <c r="A19" s="2">
        <v>67</v>
      </c>
      <c r="B19" t="s">
        <v>42</v>
      </c>
      <c r="C19" t="s">
        <v>36</v>
      </c>
      <c r="D19" t="s">
        <v>41</v>
      </c>
      <c r="E19" t="s">
        <v>49</v>
      </c>
    </row>
    <row r="20" spans="1:5" x14ac:dyDescent="0.3">
      <c r="A20" s="2">
        <v>68</v>
      </c>
      <c r="B20" t="s">
        <v>42</v>
      </c>
      <c r="C20" t="s">
        <v>36</v>
      </c>
      <c r="D20" t="s">
        <v>41</v>
      </c>
      <c r="E20" t="s">
        <v>49</v>
      </c>
    </row>
    <row r="21" spans="1:5" x14ac:dyDescent="0.3">
      <c r="A21" s="2">
        <v>69</v>
      </c>
      <c r="B21" t="s">
        <v>42</v>
      </c>
      <c r="C21" t="s">
        <v>36</v>
      </c>
      <c r="D21" t="s">
        <v>41</v>
      </c>
      <c r="E21" t="s">
        <v>49</v>
      </c>
    </row>
    <row r="22" spans="1:5" x14ac:dyDescent="0.3">
      <c r="A22" s="2">
        <v>70</v>
      </c>
      <c r="B22" t="s">
        <v>42</v>
      </c>
      <c r="C22" t="s">
        <v>36</v>
      </c>
      <c r="D22" t="s">
        <v>41</v>
      </c>
      <c r="E22" t="s">
        <v>49</v>
      </c>
    </row>
    <row r="23" spans="1:5" x14ac:dyDescent="0.3">
      <c r="A23" s="2">
        <v>71</v>
      </c>
      <c r="B23" t="s">
        <v>43</v>
      </c>
      <c r="C23" t="s">
        <v>37</v>
      </c>
      <c r="D23" t="s">
        <v>41</v>
      </c>
      <c r="E23" t="s">
        <v>49</v>
      </c>
    </row>
    <row r="24" spans="1:5" x14ac:dyDescent="0.3">
      <c r="A24" s="2">
        <v>72</v>
      </c>
      <c r="B24" t="s">
        <v>43</v>
      </c>
      <c r="C24" t="s">
        <v>37</v>
      </c>
      <c r="D24" t="s">
        <v>41</v>
      </c>
      <c r="E24" t="s">
        <v>49</v>
      </c>
    </row>
    <row r="25" spans="1:5" x14ac:dyDescent="0.3">
      <c r="A25" s="2">
        <v>73</v>
      </c>
      <c r="B25" t="s">
        <v>43</v>
      </c>
      <c r="C25" t="s">
        <v>37</v>
      </c>
      <c r="D25" t="s">
        <v>41</v>
      </c>
      <c r="E25" t="s">
        <v>49</v>
      </c>
    </row>
    <row r="26" spans="1:5" x14ac:dyDescent="0.3">
      <c r="A26" s="2">
        <v>74</v>
      </c>
      <c r="B26" t="s">
        <v>43</v>
      </c>
      <c r="C26" t="s">
        <v>37</v>
      </c>
      <c r="D26" t="s">
        <v>41</v>
      </c>
      <c r="E26" t="s">
        <v>49</v>
      </c>
    </row>
    <row r="27" spans="1:5" x14ac:dyDescent="0.3">
      <c r="A27" s="2">
        <v>75</v>
      </c>
      <c r="B27" t="s">
        <v>43</v>
      </c>
      <c r="C27" t="s">
        <v>37</v>
      </c>
      <c r="D27" t="s">
        <v>41</v>
      </c>
      <c r="E27" t="s">
        <v>49</v>
      </c>
    </row>
    <row r="28" spans="1:5" x14ac:dyDescent="0.3">
      <c r="A28" s="2">
        <v>76</v>
      </c>
      <c r="B28" t="s">
        <v>44</v>
      </c>
      <c r="C28" t="s">
        <v>38</v>
      </c>
      <c r="D28" t="s">
        <v>41</v>
      </c>
      <c r="E28" t="s">
        <v>49</v>
      </c>
    </row>
    <row r="29" spans="1:5" x14ac:dyDescent="0.3">
      <c r="A29" s="2">
        <v>77</v>
      </c>
      <c r="B29" t="s">
        <v>44</v>
      </c>
      <c r="C29" t="s">
        <v>38</v>
      </c>
      <c r="D29" t="s">
        <v>41</v>
      </c>
      <c r="E29" t="s">
        <v>49</v>
      </c>
    </row>
    <row r="30" spans="1:5" x14ac:dyDescent="0.3">
      <c r="A30" s="2">
        <v>78</v>
      </c>
      <c r="B30" t="s">
        <v>44</v>
      </c>
      <c r="C30" t="s">
        <v>38</v>
      </c>
      <c r="D30" t="s">
        <v>41</v>
      </c>
      <c r="E30" t="s">
        <v>49</v>
      </c>
    </row>
    <row r="31" spans="1:5" x14ac:dyDescent="0.3">
      <c r="A31" s="2">
        <v>79</v>
      </c>
      <c r="B31" t="s">
        <v>44</v>
      </c>
      <c r="C31" t="s">
        <v>38</v>
      </c>
      <c r="D31" t="s">
        <v>41</v>
      </c>
      <c r="E31" t="s">
        <v>49</v>
      </c>
    </row>
    <row r="32" spans="1:5" x14ac:dyDescent="0.3">
      <c r="A32" s="2">
        <v>80</v>
      </c>
      <c r="B32" t="s">
        <v>44</v>
      </c>
      <c r="C32" t="s">
        <v>38</v>
      </c>
      <c r="D32" t="s">
        <v>41</v>
      </c>
      <c r="E32" t="s">
        <v>49</v>
      </c>
    </row>
    <row r="33" spans="1:5" x14ac:dyDescent="0.3">
      <c r="A33" s="2">
        <v>81</v>
      </c>
      <c r="B33" t="s">
        <v>45</v>
      </c>
      <c r="C33" t="s">
        <v>46</v>
      </c>
      <c r="D33" t="s">
        <v>47</v>
      </c>
      <c r="E33" t="s">
        <v>50</v>
      </c>
    </row>
    <row r="34" spans="1:5" x14ac:dyDescent="0.3">
      <c r="A34" s="2">
        <v>82</v>
      </c>
      <c r="B34" t="s">
        <v>45</v>
      </c>
      <c r="C34" t="s">
        <v>46</v>
      </c>
      <c r="D34" t="s">
        <v>47</v>
      </c>
      <c r="E34" t="s">
        <v>50</v>
      </c>
    </row>
    <row r="35" spans="1:5" x14ac:dyDescent="0.3">
      <c r="A35" s="2">
        <v>83</v>
      </c>
      <c r="B35" t="s">
        <v>45</v>
      </c>
      <c r="C35" t="s">
        <v>46</v>
      </c>
      <c r="D35" t="s">
        <v>47</v>
      </c>
      <c r="E35" t="s">
        <v>50</v>
      </c>
    </row>
    <row r="36" spans="1:5" x14ac:dyDescent="0.3">
      <c r="A36" s="2">
        <v>84</v>
      </c>
      <c r="B36" t="s">
        <v>45</v>
      </c>
      <c r="C36" t="s">
        <v>46</v>
      </c>
      <c r="D36" t="s">
        <v>47</v>
      </c>
      <c r="E36" t="s">
        <v>50</v>
      </c>
    </row>
    <row r="37" spans="1:5" x14ac:dyDescent="0.3">
      <c r="A37" s="2">
        <v>85</v>
      </c>
      <c r="B37" t="s">
        <v>45</v>
      </c>
      <c r="C37" t="s">
        <v>46</v>
      </c>
      <c r="D37" t="s">
        <v>47</v>
      </c>
      <c r="E37" t="s">
        <v>50</v>
      </c>
    </row>
    <row r="38" spans="1:5" x14ac:dyDescent="0.3">
      <c r="A38" s="2">
        <v>86</v>
      </c>
      <c r="B38" t="s">
        <v>45</v>
      </c>
      <c r="C38" t="s">
        <v>46</v>
      </c>
      <c r="D38" t="s">
        <v>47</v>
      </c>
      <c r="E38" t="s">
        <v>50</v>
      </c>
    </row>
    <row r="39" spans="1:5" x14ac:dyDescent="0.3">
      <c r="A39" s="2">
        <v>87</v>
      </c>
      <c r="B39" t="s">
        <v>45</v>
      </c>
      <c r="C39" t="s">
        <v>46</v>
      </c>
      <c r="D39" t="s">
        <v>47</v>
      </c>
      <c r="E39" t="s">
        <v>50</v>
      </c>
    </row>
    <row r="40" spans="1:5" x14ac:dyDescent="0.3">
      <c r="A40" s="2">
        <v>88</v>
      </c>
      <c r="B40" t="s">
        <v>45</v>
      </c>
      <c r="C40" t="s">
        <v>46</v>
      </c>
      <c r="D40" t="s">
        <v>47</v>
      </c>
      <c r="E40" t="s">
        <v>50</v>
      </c>
    </row>
    <row r="41" spans="1:5" x14ac:dyDescent="0.3">
      <c r="A41" s="2">
        <v>89</v>
      </c>
      <c r="B41" t="s">
        <v>45</v>
      </c>
      <c r="C41" t="s">
        <v>46</v>
      </c>
      <c r="D41" t="s">
        <v>47</v>
      </c>
      <c r="E41" t="s">
        <v>50</v>
      </c>
    </row>
    <row r="42" spans="1:5" x14ac:dyDescent="0.3">
      <c r="A42" s="2">
        <v>90</v>
      </c>
      <c r="B42" t="s">
        <v>45</v>
      </c>
      <c r="C42" t="s">
        <v>46</v>
      </c>
      <c r="D42" t="s">
        <v>47</v>
      </c>
      <c r="E42" t="s">
        <v>50</v>
      </c>
    </row>
    <row r="43" spans="1:5" x14ac:dyDescent="0.3">
      <c r="A43" s="2">
        <v>91</v>
      </c>
      <c r="B43" t="s">
        <v>45</v>
      </c>
      <c r="C43" t="s">
        <v>46</v>
      </c>
      <c r="D43" t="s">
        <v>47</v>
      </c>
      <c r="E43" t="s">
        <v>50</v>
      </c>
    </row>
    <row r="44" spans="1:5" x14ac:dyDescent="0.3">
      <c r="A44" s="2">
        <v>92</v>
      </c>
      <c r="B44" t="s">
        <v>45</v>
      </c>
      <c r="C44" t="s">
        <v>46</v>
      </c>
      <c r="D44" t="s">
        <v>47</v>
      </c>
      <c r="E44" t="s">
        <v>50</v>
      </c>
    </row>
    <row r="45" spans="1:5" x14ac:dyDescent="0.3">
      <c r="A45" s="2">
        <v>93</v>
      </c>
      <c r="B45" t="s">
        <v>45</v>
      </c>
      <c r="C45" t="s">
        <v>46</v>
      </c>
      <c r="D45" t="s">
        <v>47</v>
      </c>
      <c r="E45" t="s">
        <v>50</v>
      </c>
    </row>
    <row r="46" spans="1:5" x14ac:dyDescent="0.3">
      <c r="A46" s="2">
        <v>94</v>
      </c>
      <c r="B46" t="s">
        <v>45</v>
      </c>
      <c r="C46" t="s">
        <v>46</v>
      </c>
      <c r="D46" t="s">
        <v>47</v>
      </c>
      <c r="E46" t="s">
        <v>50</v>
      </c>
    </row>
    <row r="47" spans="1:5" x14ac:dyDescent="0.3">
      <c r="A47" s="2">
        <v>95</v>
      </c>
      <c r="B47" t="s">
        <v>45</v>
      </c>
      <c r="C47" t="s">
        <v>46</v>
      </c>
      <c r="D47" t="s">
        <v>47</v>
      </c>
      <c r="E47" t="s">
        <v>50</v>
      </c>
    </row>
    <row r="48" spans="1:5" x14ac:dyDescent="0.3">
      <c r="A48" s="2">
        <v>96</v>
      </c>
      <c r="B48" t="s">
        <v>45</v>
      </c>
      <c r="C48" t="s">
        <v>46</v>
      </c>
      <c r="D48" t="s">
        <v>47</v>
      </c>
      <c r="E48" t="s">
        <v>50</v>
      </c>
    </row>
    <row r="49" spans="1:5" x14ac:dyDescent="0.3">
      <c r="A49" s="2">
        <v>97</v>
      </c>
      <c r="B49" t="s">
        <v>45</v>
      </c>
      <c r="C49" t="s">
        <v>46</v>
      </c>
      <c r="D49" t="s">
        <v>47</v>
      </c>
      <c r="E49" t="s">
        <v>50</v>
      </c>
    </row>
    <row r="50" spans="1:5" x14ac:dyDescent="0.3">
      <c r="A50" s="2">
        <v>98</v>
      </c>
      <c r="B50" t="s">
        <v>45</v>
      </c>
      <c r="C50" t="s">
        <v>46</v>
      </c>
      <c r="D50" t="s">
        <v>47</v>
      </c>
      <c r="E50" t="s">
        <v>50</v>
      </c>
    </row>
    <row r="51" spans="1:5" x14ac:dyDescent="0.3">
      <c r="A51" s="2">
        <v>99</v>
      </c>
      <c r="B51" t="s">
        <v>45</v>
      </c>
      <c r="C51" t="s">
        <v>46</v>
      </c>
      <c r="D51" t="s">
        <v>47</v>
      </c>
      <c r="E51" t="s">
        <v>50</v>
      </c>
    </row>
    <row r="52" spans="1:5" x14ac:dyDescent="0.3">
      <c r="A52" s="2">
        <v>100</v>
      </c>
      <c r="B52" t="s">
        <v>45</v>
      </c>
      <c r="C52" t="s">
        <v>46</v>
      </c>
      <c r="D52" t="s">
        <v>47</v>
      </c>
      <c r="E52" t="s">
        <v>50</v>
      </c>
    </row>
  </sheetData>
  <phoneticPr fontId="2" type="noConversion"/>
  <pageMargins left="0.7" right="0.7" top="0.78740157499999996" bottom="0.78740157499999996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66"/>
  <sheetViews>
    <sheetView topLeftCell="A141" workbookViewId="0">
      <selection activeCell="A121" sqref="A121"/>
    </sheetView>
  </sheetViews>
  <sheetFormatPr baseColWidth="10" defaultRowHeight="14.4" x14ac:dyDescent="0.3"/>
  <cols>
    <col min="1" max="1" width="7.88671875" style="2" bestFit="1" customWidth="1"/>
    <col min="2" max="2" width="29.44140625" customWidth="1"/>
    <col min="3" max="3" width="33" customWidth="1"/>
    <col min="10" max="10" width="13.88671875" bestFit="1" customWidth="1"/>
  </cols>
  <sheetData>
    <row r="1" spans="1:3" x14ac:dyDescent="0.3">
      <c r="A1" s="2" t="s">
        <v>25</v>
      </c>
      <c r="B1" t="s">
        <v>2</v>
      </c>
      <c r="C1" t="s">
        <v>216</v>
      </c>
    </row>
    <row r="2" spans="1:3" x14ac:dyDescent="0.3">
      <c r="A2">
        <v>7101</v>
      </c>
      <c r="B2" t="s">
        <v>54</v>
      </c>
      <c r="C2" t="s">
        <v>54</v>
      </c>
    </row>
    <row r="3" spans="1:3" x14ac:dyDescent="0.3">
      <c r="A3">
        <v>7102</v>
      </c>
      <c r="B3" t="s">
        <v>55</v>
      </c>
      <c r="C3" t="s">
        <v>55</v>
      </c>
    </row>
    <row r="4" spans="1:3" x14ac:dyDescent="0.3">
      <c r="A4">
        <v>7103</v>
      </c>
      <c r="B4" t="s">
        <v>56</v>
      </c>
      <c r="C4" t="s">
        <v>56</v>
      </c>
    </row>
    <row r="5" spans="1:3" x14ac:dyDescent="0.3">
      <c r="A5">
        <v>7104</v>
      </c>
      <c r="B5" t="s">
        <v>57</v>
      </c>
      <c r="C5" t="s">
        <v>57</v>
      </c>
    </row>
    <row r="6" spans="1:3" x14ac:dyDescent="0.3">
      <c r="A6">
        <v>7105</v>
      </c>
      <c r="B6" t="s">
        <v>58</v>
      </c>
      <c r="C6" t="s">
        <v>58</v>
      </c>
    </row>
    <row r="7" spans="1:3" x14ac:dyDescent="0.3">
      <c r="A7">
        <v>7106</v>
      </c>
      <c r="B7" t="s">
        <v>59</v>
      </c>
      <c r="C7" t="s">
        <v>59</v>
      </c>
    </row>
    <row r="8" spans="1:3" x14ac:dyDescent="0.3">
      <c r="A8">
        <v>7107</v>
      </c>
      <c r="B8" t="s">
        <v>60</v>
      </c>
      <c r="C8" t="s">
        <v>60</v>
      </c>
    </row>
    <row r="9" spans="1:3" x14ac:dyDescent="0.3">
      <c r="A9">
        <v>7108</v>
      </c>
      <c r="B9" t="s">
        <v>61</v>
      </c>
      <c r="C9" t="s">
        <v>61</v>
      </c>
    </row>
    <row r="10" spans="1:3" x14ac:dyDescent="0.3">
      <c r="A10">
        <v>7109</v>
      </c>
      <c r="B10" t="s">
        <v>62</v>
      </c>
      <c r="C10" t="s">
        <v>62</v>
      </c>
    </row>
    <row r="11" spans="1:3" x14ac:dyDescent="0.3">
      <c r="A11">
        <v>7110</v>
      </c>
      <c r="B11" t="s">
        <v>63</v>
      </c>
      <c r="C11" t="s">
        <v>63</v>
      </c>
    </row>
    <row r="12" spans="1:3" x14ac:dyDescent="0.3">
      <c r="A12">
        <v>7111</v>
      </c>
      <c r="B12" t="s">
        <v>64</v>
      </c>
      <c r="C12" t="s">
        <v>64</v>
      </c>
    </row>
    <row r="13" spans="1:3" x14ac:dyDescent="0.3">
      <c r="A13">
        <v>7112</v>
      </c>
      <c r="B13" t="s">
        <v>65</v>
      </c>
      <c r="C13" t="s">
        <v>65</v>
      </c>
    </row>
    <row r="14" spans="1:3" x14ac:dyDescent="0.3">
      <c r="A14">
        <v>7113</v>
      </c>
      <c r="B14" t="s">
        <v>66</v>
      </c>
      <c r="C14" t="s">
        <v>66</v>
      </c>
    </row>
    <row r="15" spans="1:3" x14ac:dyDescent="0.3">
      <c r="A15">
        <v>7115</v>
      </c>
      <c r="B15" t="s">
        <v>67</v>
      </c>
      <c r="C15" t="s">
        <v>67</v>
      </c>
    </row>
    <row r="16" spans="1:3" x14ac:dyDescent="0.3">
      <c r="A16">
        <v>7116</v>
      </c>
      <c r="B16" t="s">
        <v>68</v>
      </c>
      <c r="C16" t="s">
        <v>68</v>
      </c>
    </row>
    <row r="17" spans="1:3" x14ac:dyDescent="0.3">
      <c r="A17">
        <v>7117</v>
      </c>
      <c r="B17" t="s">
        <v>69</v>
      </c>
      <c r="C17" t="s">
        <v>69</v>
      </c>
    </row>
    <row r="18" spans="1:3" x14ac:dyDescent="0.3">
      <c r="A18">
        <v>7118</v>
      </c>
      <c r="B18" t="s">
        <v>70</v>
      </c>
      <c r="C18" t="s">
        <v>70</v>
      </c>
    </row>
    <row r="19" spans="1:3" x14ac:dyDescent="0.3">
      <c r="A19">
        <v>7119</v>
      </c>
      <c r="B19" t="s">
        <v>71</v>
      </c>
      <c r="C19" t="s">
        <v>71</v>
      </c>
    </row>
    <row r="20" spans="1:3" x14ac:dyDescent="0.3">
      <c r="A20">
        <v>7120</v>
      </c>
      <c r="B20" t="s">
        <v>72</v>
      </c>
      <c r="C20" t="s">
        <v>72</v>
      </c>
    </row>
    <row r="21" spans="1:3" x14ac:dyDescent="0.3">
      <c r="A21">
        <v>7121</v>
      </c>
      <c r="B21" t="s">
        <v>73</v>
      </c>
      <c r="C21" t="s">
        <v>73</v>
      </c>
    </row>
    <row r="22" spans="1:3" x14ac:dyDescent="0.3">
      <c r="A22">
        <v>7122</v>
      </c>
      <c r="B22" t="s">
        <v>74</v>
      </c>
      <c r="C22" t="s">
        <v>74</v>
      </c>
    </row>
    <row r="23" spans="1:3" x14ac:dyDescent="0.3">
      <c r="A23">
        <v>7123</v>
      </c>
      <c r="B23" t="s">
        <v>75</v>
      </c>
      <c r="C23" t="s">
        <v>75</v>
      </c>
    </row>
    <row r="24" spans="1:3" x14ac:dyDescent="0.3">
      <c r="A24">
        <v>7124</v>
      </c>
      <c r="B24" t="s">
        <v>76</v>
      </c>
      <c r="C24" t="s">
        <v>76</v>
      </c>
    </row>
    <row r="25" spans="1:3" x14ac:dyDescent="0.3">
      <c r="A25">
        <v>7201</v>
      </c>
      <c r="B25" t="s">
        <v>77</v>
      </c>
      <c r="C25" t="s">
        <v>77</v>
      </c>
    </row>
    <row r="26" spans="1:3" x14ac:dyDescent="0.3">
      <c r="A26">
        <v>7202</v>
      </c>
      <c r="B26" t="s">
        <v>78</v>
      </c>
      <c r="C26" t="s">
        <v>78</v>
      </c>
    </row>
    <row r="27" spans="1:3" x14ac:dyDescent="0.3">
      <c r="A27">
        <v>7203</v>
      </c>
      <c r="B27" t="s">
        <v>79</v>
      </c>
      <c r="C27" t="s">
        <v>79</v>
      </c>
    </row>
    <row r="28" spans="1:3" x14ac:dyDescent="0.3">
      <c r="A28">
        <v>7204</v>
      </c>
      <c r="B28" t="s">
        <v>80</v>
      </c>
      <c r="C28" t="s">
        <v>80</v>
      </c>
    </row>
    <row r="29" spans="1:3" x14ac:dyDescent="0.3">
      <c r="A29">
        <v>7205</v>
      </c>
      <c r="B29" t="s">
        <v>81</v>
      </c>
      <c r="C29" t="s">
        <v>81</v>
      </c>
    </row>
    <row r="30" spans="1:3" x14ac:dyDescent="0.3">
      <c r="A30">
        <v>7206</v>
      </c>
      <c r="B30" t="s">
        <v>82</v>
      </c>
      <c r="C30" t="s">
        <v>82</v>
      </c>
    </row>
    <row r="31" spans="1:3" x14ac:dyDescent="0.3">
      <c r="A31">
        <v>7207</v>
      </c>
      <c r="B31" t="s">
        <v>83</v>
      </c>
      <c r="C31" t="s">
        <v>83</v>
      </c>
    </row>
    <row r="32" spans="1:3" x14ac:dyDescent="0.3">
      <c r="A32">
        <v>7208</v>
      </c>
      <c r="B32" t="s">
        <v>84</v>
      </c>
      <c r="C32" t="s">
        <v>84</v>
      </c>
    </row>
    <row r="33" spans="1:3" x14ac:dyDescent="0.3">
      <c r="A33">
        <v>7210</v>
      </c>
      <c r="B33" t="s">
        <v>85</v>
      </c>
      <c r="C33" t="s">
        <v>85</v>
      </c>
    </row>
    <row r="34" spans="1:3" x14ac:dyDescent="0.3">
      <c r="A34">
        <v>7212</v>
      </c>
      <c r="B34" t="s">
        <v>86</v>
      </c>
      <c r="C34" t="s">
        <v>86</v>
      </c>
    </row>
    <row r="35" spans="1:3" x14ac:dyDescent="0.3">
      <c r="A35">
        <v>7213</v>
      </c>
      <c r="B35" t="s">
        <v>87</v>
      </c>
      <c r="C35" t="s">
        <v>87</v>
      </c>
    </row>
    <row r="36" spans="1:3" x14ac:dyDescent="0.3">
      <c r="A36">
        <v>7401</v>
      </c>
      <c r="B36" t="s">
        <v>88</v>
      </c>
      <c r="C36" t="s">
        <v>88</v>
      </c>
    </row>
    <row r="37" spans="1:3" x14ac:dyDescent="0.3">
      <c r="A37">
        <v>7402</v>
      </c>
      <c r="B37" t="s">
        <v>89</v>
      </c>
      <c r="C37" t="s">
        <v>89</v>
      </c>
    </row>
    <row r="38" spans="1:3" x14ac:dyDescent="0.3">
      <c r="A38">
        <v>7403</v>
      </c>
      <c r="B38" t="s">
        <v>90</v>
      </c>
      <c r="C38" t="s">
        <v>90</v>
      </c>
    </row>
    <row r="39" spans="1:3" x14ac:dyDescent="0.3">
      <c r="A39">
        <v>7404</v>
      </c>
      <c r="B39" t="s">
        <v>91</v>
      </c>
      <c r="C39" t="s">
        <v>91</v>
      </c>
    </row>
    <row r="40" spans="1:3" x14ac:dyDescent="0.3">
      <c r="A40">
        <v>7405</v>
      </c>
      <c r="B40" t="s">
        <v>92</v>
      </c>
      <c r="C40" t="s">
        <v>92</v>
      </c>
    </row>
    <row r="41" spans="1:3" x14ac:dyDescent="0.3">
      <c r="A41">
        <v>7406</v>
      </c>
      <c r="B41" t="s">
        <v>93</v>
      </c>
      <c r="C41" t="s">
        <v>93</v>
      </c>
    </row>
    <row r="42" spans="1:3" x14ac:dyDescent="0.3">
      <c r="A42">
        <v>7407</v>
      </c>
      <c r="B42" t="s">
        <v>94</v>
      </c>
      <c r="C42" t="s">
        <v>94</v>
      </c>
    </row>
    <row r="43" spans="1:3" x14ac:dyDescent="0.3">
      <c r="A43">
        <v>7408</v>
      </c>
      <c r="B43" t="s">
        <v>95</v>
      </c>
      <c r="C43" t="s">
        <v>95</v>
      </c>
    </row>
    <row r="44" spans="1:3" x14ac:dyDescent="0.3">
      <c r="A44">
        <v>7409</v>
      </c>
      <c r="B44" t="s">
        <v>96</v>
      </c>
      <c r="C44" t="s">
        <v>96</v>
      </c>
    </row>
    <row r="45" spans="1:3" x14ac:dyDescent="0.3">
      <c r="A45">
        <v>7410</v>
      </c>
      <c r="B45" t="s">
        <v>97</v>
      </c>
      <c r="C45" t="s">
        <v>97</v>
      </c>
    </row>
    <row r="46" spans="1:3" x14ac:dyDescent="0.3">
      <c r="A46">
        <v>7411</v>
      </c>
      <c r="B46" t="s">
        <v>98</v>
      </c>
      <c r="C46" t="s">
        <v>98</v>
      </c>
    </row>
    <row r="47" spans="1:3" x14ac:dyDescent="0.3">
      <c r="A47">
        <v>7412</v>
      </c>
      <c r="B47" t="s">
        <v>99</v>
      </c>
      <c r="C47" t="s">
        <v>99</v>
      </c>
    </row>
    <row r="48" spans="1:3" x14ac:dyDescent="0.3">
      <c r="A48">
        <v>7413</v>
      </c>
      <c r="B48" t="s">
        <v>100</v>
      </c>
      <c r="C48" t="s">
        <v>100</v>
      </c>
    </row>
    <row r="49" spans="1:3" x14ac:dyDescent="0.3">
      <c r="A49">
        <v>7415</v>
      </c>
      <c r="B49" t="s">
        <v>101</v>
      </c>
      <c r="C49" t="s">
        <v>101</v>
      </c>
    </row>
    <row r="50" spans="1:3" x14ac:dyDescent="0.3">
      <c r="A50">
        <v>7416</v>
      </c>
      <c r="B50" t="s">
        <v>102</v>
      </c>
      <c r="C50" t="s">
        <v>102</v>
      </c>
    </row>
    <row r="51" spans="1:3" x14ac:dyDescent="0.3">
      <c r="A51">
        <v>7417</v>
      </c>
      <c r="B51" t="s">
        <v>103</v>
      </c>
      <c r="C51" t="s">
        <v>103</v>
      </c>
    </row>
    <row r="52" spans="1:3" x14ac:dyDescent="0.3">
      <c r="A52">
        <v>7418</v>
      </c>
      <c r="B52" t="s">
        <v>104</v>
      </c>
      <c r="C52" t="s">
        <v>104</v>
      </c>
    </row>
    <row r="53" spans="1:3" x14ac:dyDescent="0.3">
      <c r="A53">
        <v>7419</v>
      </c>
      <c r="B53" t="s">
        <v>105</v>
      </c>
      <c r="C53" t="s">
        <v>105</v>
      </c>
    </row>
    <row r="54" spans="1:3" x14ac:dyDescent="0.3">
      <c r="A54">
        <v>7420</v>
      </c>
      <c r="B54" t="s">
        <v>106</v>
      </c>
      <c r="C54" t="s">
        <v>106</v>
      </c>
    </row>
    <row r="55" spans="1:3" x14ac:dyDescent="0.3">
      <c r="A55">
        <v>7421</v>
      </c>
      <c r="B55" t="s">
        <v>107</v>
      </c>
      <c r="C55" t="s">
        <v>107</v>
      </c>
    </row>
    <row r="56" spans="1:3" x14ac:dyDescent="0.3">
      <c r="A56">
        <v>7422</v>
      </c>
      <c r="B56" t="s">
        <v>108</v>
      </c>
      <c r="C56" t="s">
        <v>108</v>
      </c>
    </row>
    <row r="57" spans="1:3" x14ac:dyDescent="0.3">
      <c r="A57">
        <v>7423</v>
      </c>
      <c r="B57" t="s">
        <v>109</v>
      </c>
      <c r="C57" t="s">
        <v>109</v>
      </c>
    </row>
    <row r="58" spans="1:3" x14ac:dyDescent="0.3">
      <c r="A58">
        <v>7424</v>
      </c>
      <c r="B58" t="s">
        <v>110</v>
      </c>
      <c r="C58" t="s">
        <v>110</v>
      </c>
    </row>
    <row r="59" spans="1:3" x14ac:dyDescent="0.3">
      <c r="A59">
        <v>7425</v>
      </c>
      <c r="B59" t="s">
        <v>111</v>
      </c>
      <c r="C59" t="s">
        <v>111</v>
      </c>
    </row>
    <row r="60" spans="1:3" x14ac:dyDescent="0.3">
      <c r="A60">
        <v>7426</v>
      </c>
      <c r="B60" t="s">
        <v>112</v>
      </c>
      <c r="C60" t="s">
        <v>112</v>
      </c>
    </row>
    <row r="61" spans="1:3" x14ac:dyDescent="0.3">
      <c r="A61">
        <v>7501</v>
      </c>
      <c r="B61" t="s">
        <v>26</v>
      </c>
      <c r="C61" t="s">
        <v>26</v>
      </c>
    </row>
    <row r="62" spans="1:3" x14ac:dyDescent="0.3">
      <c r="A62">
        <v>7502</v>
      </c>
      <c r="B62" t="s">
        <v>113</v>
      </c>
      <c r="C62" t="s">
        <v>113</v>
      </c>
    </row>
    <row r="63" spans="1:3" x14ac:dyDescent="0.3">
      <c r="A63">
        <v>7503</v>
      </c>
      <c r="B63" t="s">
        <v>114</v>
      </c>
      <c r="C63" t="s">
        <v>114</v>
      </c>
    </row>
    <row r="64" spans="1:3" x14ac:dyDescent="0.3">
      <c r="A64">
        <v>7504</v>
      </c>
      <c r="B64" t="s">
        <v>115</v>
      </c>
      <c r="C64" t="s">
        <v>115</v>
      </c>
    </row>
    <row r="65" spans="1:3" x14ac:dyDescent="0.3">
      <c r="A65">
        <v>7505</v>
      </c>
      <c r="B65" t="s">
        <v>27</v>
      </c>
      <c r="C65" t="s">
        <v>27</v>
      </c>
    </row>
    <row r="66" spans="1:3" x14ac:dyDescent="0.3">
      <c r="A66">
        <v>7506</v>
      </c>
      <c r="B66" t="s">
        <v>116</v>
      </c>
      <c r="C66" t="s">
        <v>116</v>
      </c>
    </row>
    <row r="67" spans="1:3" x14ac:dyDescent="0.3">
      <c r="A67">
        <v>7507</v>
      </c>
      <c r="B67" t="s">
        <v>117</v>
      </c>
      <c r="C67" t="s">
        <v>117</v>
      </c>
    </row>
    <row r="68" spans="1:3" x14ac:dyDescent="0.3">
      <c r="A68">
        <v>7508</v>
      </c>
      <c r="B68" t="s">
        <v>118</v>
      </c>
      <c r="C68" t="s">
        <v>118</v>
      </c>
    </row>
    <row r="69" spans="1:3" x14ac:dyDescent="0.3">
      <c r="A69">
        <v>7509</v>
      </c>
      <c r="B69" t="s">
        <v>119</v>
      </c>
      <c r="C69" t="s">
        <v>119</v>
      </c>
    </row>
    <row r="70" spans="1:3" x14ac:dyDescent="0.3">
      <c r="A70">
        <v>7510</v>
      </c>
      <c r="B70" t="s">
        <v>120</v>
      </c>
      <c r="C70" t="s">
        <v>120</v>
      </c>
    </row>
    <row r="71" spans="1:3" x14ac:dyDescent="0.3">
      <c r="A71">
        <v>7511</v>
      </c>
      <c r="B71" t="s">
        <v>22</v>
      </c>
      <c r="C71" t="s">
        <v>22</v>
      </c>
    </row>
    <row r="72" spans="1:3" x14ac:dyDescent="0.3">
      <c r="A72">
        <v>7512</v>
      </c>
      <c r="B72" t="s">
        <v>121</v>
      </c>
      <c r="C72" t="s">
        <v>121</v>
      </c>
    </row>
    <row r="73" spans="1:3" x14ac:dyDescent="0.3">
      <c r="A73">
        <v>7513</v>
      </c>
      <c r="B73" t="s">
        <v>122</v>
      </c>
      <c r="C73" t="s">
        <v>122</v>
      </c>
    </row>
    <row r="74" spans="1:3" x14ac:dyDescent="0.3">
      <c r="A74">
        <v>7514</v>
      </c>
      <c r="B74" t="s">
        <v>123</v>
      </c>
      <c r="C74" t="s">
        <v>123</v>
      </c>
    </row>
    <row r="75" spans="1:3" x14ac:dyDescent="0.3">
      <c r="A75">
        <v>7515</v>
      </c>
      <c r="B75" t="s">
        <v>124</v>
      </c>
      <c r="C75" t="s">
        <v>124</v>
      </c>
    </row>
    <row r="76" spans="1:3" x14ac:dyDescent="0.3">
      <c r="A76">
        <v>7516</v>
      </c>
      <c r="B76" t="s">
        <v>125</v>
      </c>
      <c r="C76" t="s">
        <v>125</v>
      </c>
    </row>
    <row r="77" spans="1:3" x14ac:dyDescent="0.3">
      <c r="A77">
        <v>7517</v>
      </c>
      <c r="B77" t="s">
        <v>126</v>
      </c>
      <c r="C77" t="s">
        <v>126</v>
      </c>
    </row>
    <row r="78" spans="1:3" x14ac:dyDescent="0.3">
      <c r="A78">
        <v>7519</v>
      </c>
      <c r="B78" t="s">
        <v>127</v>
      </c>
      <c r="C78" t="s">
        <v>127</v>
      </c>
    </row>
    <row r="79" spans="1:3" x14ac:dyDescent="0.3">
      <c r="A79">
        <v>7520</v>
      </c>
      <c r="B79" t="s">
        <v>128</v>
      </c>
      <c r="C79" t="s">
        <v>128</v>
      </c>
    </row>
    <row r="80" spans="1:3" x14ac:dyDescent="0.3">
      <c r="A80">
        <v>7522</v>
      </c>
      <c r="B80" t="s">
        <v>129</v>
      </c>
      <c r="C80" t="s">
        <v>129</v>
      </c>
    </row>
    <row r="81" spans="1:3" x14ac:dyDescent="0.3">
      <c r="A81">
        <v>7523</v>
      </c>
      <c r="B81" t="s">
        <v>130</v>
      </c>
      <c r="C81" t="s">
        <v>130</v>
      </c>
    </row>
    <row r="82" spans="1:3" x14ac:dyDescent="0.3">
      <c r="A82">
        <v>7524</v>
      </c>
      <c r="B82" t="s">
        <v>131</v>
      </c>
      <c r="C82" t="s">
        <v>131</v>
      </c>
    </row>
    <row r="83" spans="1:3" x14ac:dyDescent="0.3">
      <c r="A83">
        <v>7525</v>
      </c>
      <c r="B83" t="s">
        <v>132</v>
      </c>
      <c r="C83" t="s">
        <v>132</v>
      </c>
    </row>
    <row r="84" spans="1:3" x14ac:dyDescent="0.3">
      <c r="A84">
        <v>7526</v>
      </c>
      <c r="B84" t="s">
        <v>133</v>
      </c>
      <c r="C84" t="s">
        <v>133</v>
      </c>
    </row>
    <row r="85" spans="1:3" x14ac:dyDescent="0.3">
      <c r="A85">
        <v>7527</v>
      </c>
      <c r="B85" t="s">
        <v>134</v>
      </c>
      <c r="C85" t="s">
        <v>134</v>
      </c>
    </row>
    <row r="86" spans="1:3" x14ac:dyDescent="0.3">
      <c r="A86">
        <v>7528</v>
      </c>
      <c r="B86" t="s">
        <v>135</v>
      </c>
      <c r="C86" t="s">
        <v>135</v>
      </c>
    </row>
    <row r="87" spans="1:3" x14ac:dyDescent="0.3">
      <c r="A87">
        <v>7601</v>
      </c>
      <c r="B87" t="s">
        <v>136</v>
      </c>
      <c r="C87" t="s">
        <v>136</v>
      </c>
    </row>
    <row r="88" spans="1:3" x14ac:dyDescent="0.3">
      <c r="A88">
        <v>7602</v>
      </c>
      <c r="B88" t="s">
        <v>137</v>
      </c>
      <c r="C88" t="s">
        <v>137</v>
      </c>
    </row>
    <row r="89" spans="1:3" x14ac:dyDescent="0.3">
      <c r="A89">
        <v>7603</v>
      </c>
      <c r="B89" t="s">
        <v>138</v>
      </c>
      <c r="C89" t="s">
        <v>138</v>
      </c>
    </row>
    <row r="90" spans="1:3" x14ac:dyDescent="0.3">
      <c r="A90">
        <v>7604</v>
      </c>
      <c r="B90" t="s">
        <v>139</v>
      </c>
      <c r="C90" t="s">
        <v>139</v>
      </c>
    </row>
    <row r="91" spans="1:3" x14ac:dyDescent="0.3">
      <c r="A91">
        <v>7605</v>
      </c>
      <c r="B91" t="s">
        <v>140</v>
      </c>
      <c r="C91" t="s">
        <v>140</v>
      </c>
    </row>
    <row r="92" spans="1:3" x14ac:dyDescent="0.3">
      <c r="A92">
        <v>7606</v>
      </c>
      <c r="B92" t="s">
        <v>141</v>
      </c>
      <c r="C92" t="s">
        <v>141</v>
      </c>
    </row>
    <row r="93" spans="1:3" x14ac:dyDescent="0.3">
      <c r="A93">
        <v>7607</v>
      </c>
      <c r="B93" t="s">
        <v>142</v>
      </c>
      <c r="C93" t="s">
        <v>142</v>
      </c>
    </row>
    <row r="94" spans="1:3" x14ac:dyDescent="0.3">
      <c r="A94">
        <v>7608</v>
      </c>
      <c r="B94" t="s">
        <v>143</v>
      </c>
      <c r="C94" t="s">
        <v>143</v>
      </c>
    </row>
    <row r="95" spans="1:3" x14ac:dyDescent="0.3">
      <c r="A95">
        <v>7609</v>
      </c>
      <c r="B95" t="s">
        <v>144</v>
      </c>
      <c r="C95" t="s">
        <v>144</v>
      </c>
    </row>
    <row r="96" spans="1:3" x14ac:dyDescent="0.3">
      <c r="A96">
        <v>7701</v>
      </c>
      <c r="B96" t="s">
        <v>145</v>
      </c>
      <c r="C96" t="s">
        <v>145</v>
      </c>
    </row>
    <row r="97" spans="1:3" x14ac:dyDescent="0.3">
      <c r="A97">
        <v>7702</v>
      </c>
      <c r="B97" t="s">
        <v>146</v>
      </c>
      <c r="C97" t="s">
        <v>146</v>
      </c>
    </row>
    <row r="98" spans="1:3" x14ac:dyDescent="0.3">
      <c r="A98">
        <v>7703</v>
      </c>
      <c r="B98" t="s">
        <v>147</v>
      </c>
      <c r="C98" t="s">
        <v>147</v>
      </c>
    </row>
    <row r="99" spans="1:3" x14ac:dyDescent="0.3">
      <c r="A99">
        <v>7704</v>
      </c>
      <c r="B99" t="s">
        <v>148</v>
      </c>
      <c r="C99" t="s">
        <v>148</v>
      </c>
    </row>
    <row r="100" spans="1:3" x14ac:dyDescent="0.3">
      <c r="A100">
        <v>7705</v>
      </c>
      <c r="B100" t="s">
        <v>149</v>
      </c>
      <c r="C100" t="s">
        <v>149</v>
      </c>
    </row>
    <row r="101" spans="1:3" x14ac:dyDescent="0.3">
      <c r="A101">
        <v>7706</v>
      </c>
      <c r="B101" t="s">
        <v>150</v>
      </c>
      <c r="C101" t="s">
        <v>150</v>
      </c>
    </row>
    <row r="102" spans="1:3" x14ac:dyDescent="0.3">
      <c r="A102">
        <v>7707</v>
      </c>
      <c r="B102" t="s">
        <v>151</v>
      </c>
      <c r="C102" t="s">
        <v>151</v>
      </c>
    </row>
    <row r="103" spans="1:3" x14ac:dyDescent="0.3">
      <c r="A103">
        <v>7708</v>
      </c>
      <c r="B103" t="s">
        <v>152</v>
      </c>
      <c r="C103" t="s">
        <v>152</v>
      </c>
    </row>
    <row r="104" spans="1:3" x14ac:dyDescent="0.3">
      <c r="A104">
        <v>7709</v>
      </c>
      <c r="B104" t="s">
        <v>153</v>
      </c>
      <c r="C104" t="s">
        <v>153</v>
      </c>
    </row>
    <row r="105" spans="1:3" x14ac:dyDescent="0.3">
      <c r="A105">
        <v>7710</v>
      </c>
      <c r="B105" t="s">
        <v>154</v>
      </c>
      <c r="C105" t="s">
        <v>154</v>
      </c>
    </row>
    <row r="106" spans="1:3" x14ac:dyDescent="0.3">
      <c r="A106">
        <v>7711</v>
      </c>
      <c r="B106" t="s">
        <v>155</v>
      </c>
      <c r="C106" t="s">
        <v>155</v>
      </c>
    </row>
    <row r="107" spans="1:3" x14ac:dyDescent="0.3">
      <c r="A107">
        <v>7712</v>
      </c>
      <c r="B107" t="s">
        <v>156</v>
      </c>
      <c r="C107" t="s">
        <v>156</v>
      </c>
    </row>
    <row r="108" spans="1:3" x14ac:dyDescent="0.3">
      <c r="A108">
        <v>7713</v>
      </c>
      <c r="B108" t="s">
        <v>157</v>
      </c>
      <c r="C108" t="s">
        <v>157</v>
      </c>
    </row>
    <row r="109" spans="1:3" x14ac:dyDescent="0.3">
      <c r="A109">
        <v>7714</v>
      </c>
      <c r="B109" t="s">
        <v>158</v>
      </c>
      <c r="C109" t="s">
        <v>158</v>
      </c>
    </row>
    <row r="110" spans="1:3" x14ac:dyDescent="0.3">
      <c r="A110">
        <v>7715</v>
      </c>
      <c r="B110" t="s">
        <v>159</v>
      </c>
      <c r="C110" t="s">
        <v>159</v>
      </c>
    </row>
    <row r="111" spans="1:3" x14ac:dyDescent="0.3">
      <c r="A111">
        <v>7716</v>
      </c>
      <c r="B111" t="s">
        <v>160</v>
      </c>
      <c r="C111" t="s">
        <v>160</v>
      </c>
    </row>
    <row r="112" spans="1:3" x14ac:dyDescent="0.3">
      <c r="A112">
        <v>7717</v>
      </c>
      <c r="B112" t="s">
        <v>161</v>
      </c>
      <c r="C112" t="s">
        <v>161</v>
      </c>
    </row>
    <row r="113" spans="1:3" x14ac:dyDescent="0.3">
      <c r="A113">
        <v>7718</v>
      </c>
      <c r="B113" t="s">
        <v>162</v>
      </c>
      <c r="C113" t="s">
        <v>162</v>
      </c>
    </row>
    <row r="114" spans="1:3" x14ac:dyDescent="0.3">
      <c r="A114">
        <v>7719</v>
      </c>
      <c r="B114" t="s">
        <v>163</v>
      </c>
      <c r="C114" t="s">
        <v>163</v>
      </c>
    </row>
    <row r="115" spans="1:3" x14ac:dyDescent="0.3">
      <c r="A115">
        <v>7720</v>
      </c>
      <c r="B115" t="s">
        <v>164</v>
      </c>
      <c r="C115" t="s">
        <v>164</v>
      </c>
    </row>
    <row r="116" spans="1:3" x14ac:dyDescent="0.3">
      <c r="A116">
        <v>7721</v>
      </c>
      <c r="B116" t="s">
        <v>165</v>
      </c>
      <c r="C116" t="s">
        <v>165</v>
      </c>
    </row>
    <row r="117" spans="1:3" x14ac:dyDescent="0.3">
      <c r="A117">
        <v>7722</v>
      </c>
      <c r="B117" t="s">
        <v>166</v>
      </c>
      <c r="C117" t="s">
        <v>166</v>
      </c>
    </row>
    <row r="118" spans="1:3" x14ac:dyDescent="0.3">
      <c r="A118">
        <v>7724</v>
      </c>
      <c r="B118" t="s">
        <v>167</v>
      </c>
      <c r="C118" t="s">
        <v>167</v>
      </c>
    </row>
    <row r="119" spans="1:3" x14ac:dyDescent="0.3">
      <c r="A119">
        <v>7725</v>
      </c>
      <c r="B119" t="s">
        <v>168</v>
      </c>
      <c r="C119" t="s">
        <v>168</v>
      </c>
    </row>
    <row r="120" spans="1:3" x14ac:dyDescent="0.3">
      <c r="A120">
        <v>7726</v>
      </c>
      <c r="B120" t="s">
        <v>169</v>
      </c>
      <c r="C120" t="s">
        <v>169</v>
      </c>
    </row>
    <row r="121" spans="1:3" x14ac:dyDescent="0.3">
      <c r="A121">
        <v>7727</v>
      </c>
      <c r="B121" t="s">
        <v>170</v>
      </c>
      <c r="C121" t="s">
        <v>170</v>
      </c>
    </row>
    <row r="122" spans="1:3" x14ac:dyDescent="0.3">
      <c r="A122">
        <v>7728</v>
      </c>
      <c r="B122" t="s">
        <v>171</v>
      </c>
      <c r="C122" t="s">
        <v>171</v>
      </c>
    </row>
    <row r="123" spans="1:3" x14ac:dyDescent="0.3">
      <c r="A123">
        <v>7729</v>
      </c>
      <c r="B123" t="s">
        <v>172</v>
      </c>
      <c r="C123" t="s">
        <v>172</v>
      </c>
    </row>
    <row r="124" spans="1:3" x14ac:dyDescent="0.3">
      <c r="A124">
        <v>7730</v>
      </c>
      <c r="B124" t="s">
        <v>173</v>
      </c>
      <c r="C124" t="s">
        <v>173</v>
      </c>
    </row>
    <row r="125" spans="1:3" x14ac:dyDescent="0.3">
      <c r="A125">
        <v>7731</v>
      </c>
      <c r="B125" t="s">
        <v>174</v>
      </c>
      <c r="C125" t="s">
        <v>174</v>
      </c>
    </row>
    <row r="126" spans="1:3" x14ac:dyDescent="0.3">
      <c r="A126">
        <v>7732</v>
      </c>
      <c r="B126" t="s">
        <v>175</v>
      </c>
      <c r="C126" t="s">
        <v>175</v>
      </c>
    </row>
    <row r="127" spans="1:3" x14ac:dyDescent="0.3">
      <c r="A127">
        <v>7733</v>
      </c>
      <c r="B127" t="s">
        <v>176</v>
      </c>
      <c r="C127" t="s">
        <v>176</v>
      </c>
    </row>
    <row r="128" spans="1:3" x14ac:dyDescent="0.3">
      <c r="A128">
        <v>7734</v>
      </c>
      <c r="B128" t="s">
        <v>177</v>
      </c>
      <c r="C128" t="s">
        <v>177</v>
      </c>
    </row>
    <row r="129" spans="1:3" x14ac:dyDescent="0.3">
      <c r="A129">
        <v>7735</v>
      </c>
      <c r="B129" t="s">
        <v>178</v>
      </c>
      <c r="C129" t="s">
        <v>178</v>
      </c>
    </row>
    <row r="130" spans="1:3" x14ac:dyDescent="0.3">
      <c r="A130">
        <v>7736</v>
      </c>
      <c r="B130" t="s">
        <v>179</v>
      </c>
      <c r="C130" t="s">
        <v>179</v>
      </c>
    </row>
    <row r="131" spans="1:3" x14ac:dyDescent="0.3">
      <c r="A131">
        <v>7737</v>
      </c>
      <c r="B131" t="s">
        <v>180</v>
      </c>
      <c r="C131" t="s">
        <v>180</v>
      </c>
    </row>
    <row r="132" spans="1:3" x14ac:dyDescent="0.3">
      <c r="A132">
        <v>7801</v>
      </c>
      <c r="B132" t="s">
        <v>181</v>
      </c>
      <c r="C132" t="s">
        <v>181</v>
      </c>
    </row>
    <row r="133" spans="1:3" x14ac:dyDescent="0.3">
      <c r="A133">
        <v>7802</v>
      </c>
      <c r="B133" t="s">
        <v>182</v>
      </c>
      <c r="C133" t="s">
        <v>182</v>
      </c>
    </row>
    <row r="134" spans="1:3" x14ac:dyDescent="0.3">
      <c r="A134">
        <v>7803</v>
      </c>
      <c r="B134" t="s">
        <v>183</v>
      </c>
      <c r="C134" t="s">
        <v>183</v>
      </c>
    </row>
    <row r="135" spans="1:3" x14ac:dyDescent="0.3">
      <c r="A135">
        <v>7804</v>
      </c>
      <c r="B135" t="s">
        <v>184</v>
      </c>
      <c r="C135" t="s">
        <v>184</v>
      </c>
    </row>
    <row r="136" spans="1:3" x14ac:dyDescent="0.3">
      <c r="A136">
        <v>7805</v>
      </c>
      <c r="B136" t="s">
        <v>185</v>
      </c>
      <c r="C136" t="s">
        <v>185</v>
      </c>
    </row>
    <row r="137" spans="1:3" x14ac:dyDescent="0.3">
      <c r="A137">
        <v>7806</v>
      </c>
      <c r="B137" t="s">
        <v>186</v>
      </c>
      <c r="C137" t="s">
        <v>186</v>
      </c>
    </row>
    <row r="138" spans="1:3" x14ac:dyDescent="0.3">
      <c r="A138">
        <v>7808</v>
      </c>
      <c r="B138" t="s">
        <v>187</v>
      </c>
      <c r="C138" t="s">
        <v>187</v>
      </c>
    </row>
    <row r="139" spans="1:3" x14ac:dyDescent="0.3">
      <c r="A139">
        <v>7809</v>
      </c>
      <c r="B139" t="s">
        <v>188</v>
      </c>
      <c r="C139" t="s">
        <v>188</v>
      </c>
    </row>
    <row r="140" spans="1:3" x14ac:dyDescent="0.3">
      <c r="A140">
        <v>7810</v>
      </c>
      <c r="B140" t="s">
        <v>189</v>
      </c>
      <c r="C140" t="s">
        <v>189</v>
      </c>
    </row>
    <row r="141" spans="1:3" x14ac:dyDescent="0.3">
      <c r="A141">
        <v>7811</v>
      </c>
      <c r="B141" t="s">
        <v>190</v>
      </c>
      <c r="C141" t="s">
        <v>190</v>
      </c>
    </row>
    <row r="142" spans="1:3" x14ac:dyDescent="0.3">
      <c r="A142">
        <v>7812</v>
      </c>
      <c r="B142" t="s">
        <v>191</v>
      </c>
      <c r="C142" t="s">
        <v>191</v>
      </c>
    </row>
    <row r="143" spans="1:3" x14ac:dyDescent="0.3">
      <c r="A143">
        <v>7813</v>
      </c>
      <c r="B143" t="s">
        <v>192</v>
      </c>
      <c r="C143" t="s">
        <v>192</v>
      </c>
    </row>
    <row r="144" spans="1:3" x14ac:dyDescent="0.3">
      <c r="A144">
        <v>7814</v>
      </c>
      <c r="B144" t="s">
        <v>193</v>
      </c>
      <c r="C144" t="s">
        <v>193</v>
      </c>
    </row>
    <row r="145" spans="1:3" x14ac:dyDescent="0.3">
      <c r="A145">
        <v>7815</v>
      </c>
      <c r="B145" t="s">
        <v>194</v>
      </c>
      <c r="C145" t="s">
        <v>194</v>
      </c>
    </row>
    <row r="146" spans="1:3" x14ac:dyDescent="0.3">
      <c r="A146">
        <v>7817</v>
      </c>
      <c r="B146" t="s">
        <v>195</v>
      </c>
      <c r="C146" t="s">
        <v>195</v>
      </c>
    </row>
    <row r="147" spans="1:3" x14ac:dyDescent="0.3">
      <c r="A147">
        <v>7818</v>
      </c>
      <c r="B147" t="s">
        <v>196</v>
      </c>
      <c r="C147" t="s">
        <v>196</v>
      </c>
    </row>
    <row r="148" spans="1:3" x14ac:dyDescent="0.3">
      <c r="A148">
        <v>7819</v>
      </c>
      <c r="B148" t="s">
        <v>197</v>
      </c>
      <c r="C148" t="s">
        <v>197</v>
      </c>
    </row>
    <row r="149" spans="1:3" x14ac:dyDescent="0.3">
      <c r="A149">
        <v>7820</v>
      </c>
      <c r="B149" t="s">
        <v>198</v>
      </c>
      <c r="C149" t="s">
        <v>198</v>
      </c>
    </row>
    <row r="150" spans="1:3" x14ac:dyDescent="0.3">
      <c r="A150">
        <v>7821</v>
      </c>
      <c r="B150" t="s">
        <v>199</v>
      </c>
      <c r="C150" t="s">
        <v>199</v>
      </c>
    </row>
    <row r="151" spans="1:3" x14ac:dyDescent="0.3">
      <c r="A151">
        <v>7822</v>
      </c>
      <c r="B151" t="s">
        <v>200</v>
      </c>
      <c r="C151" t="s">
        <v>200</v>
      </c>
    </row>
    <row r="152" spans="1:3" x14ac:dyDescent="0.3">
      <c r="A152">
        <v>7823</v>
      </c>
      <c r="B152" t="s">
        <v>201</v>
      </c>
      <c r="C152" t="s">
        <v>201</v>
      </c>
    </row>
    <row r="153" spans="1:3" x14ac:dyDescent="0.3">
      <c r="A153">
        <v>7824</v>
      </c>
      <c r="B153" t="s">
        <v>202</v>
      </c>
      <c r="C153" t="s">
        <v>202</v>
      </c>
    </row>
    <row r="154" spans="1:3" x14ac:dyDescent="0.3">
      <c r="A154">
        <v>7825</v>
      </c>
      <c r="B154" t="s">
        <v>203</v>
      </c>
      <c r="C154" t="s">
        <v>203</v>
      </c>
    </row>
    <row r="155" spans="1:3" x14ac:dyDescent="0.3">
      <c r="A155">
        <v>7826</v>
      </c>
      <c r="B155" t="s">
        <v>204</v>
      </c>
      <c r="C155" t="s">
        <v>204</v>
      </c>
    </row>
    <row r="156" spans="1:3" x14ac:dyDescent="0.3">
      <c r="A156">
        <v>7827</v>
      </c>
      <c r="B156" t="s">
        <v>205</v>
      </c>
      <c r="C156" t="s">
        <v>205</v>
      </c>
    </row>
    <row r="157" spans="1:3" x14ac:dyDescent="0.3">
      <c r="A157">
        <v>7828</v>
      </c>
      <c r="B157" t="s">
        <v>206</v>
      </c>
      <c r="C157" t="s">
        <v>206</v>
      </c>
    </row>
    <row r="158" spans="1:3" x14ac:dyDescent="0.3">
      <c r="A158">
        <v>7829</v>
      </c>
      <c r="B158" t="s">
        <v>207</v>
      </c>
      <c r="C158" t="s">
        <v>207</v>
      </c>
    </row>
    <row r="159" spans="1:3" x14ac:dyDescent="0.3">
      <c r="A159">
        <v>7830</v>
      </c>
      <c r="B159" t="s">
        <v>208</v>
      </c>
      <c r="C159" t="s">
        <v>208</v>
      </c>
    </row>
    <row r="160" spans="1:3" x14ac:dyDescent="0.3">
      <c r="A160">
        <v>7831</v>
      </c>
      <c r="B160" t="s">
        <v>209</v>
      </c>
      <c r="C160" t="s">
        <v>209</v>
      </c>
    </row>
    <row r="161" spans="1:3" x14ac:dyDescent="0.3">
      <c r="A161">
        <v>7833</v>
      </c>
      <c r="B161" t="s">
        <v>210</v>
      </c>
      <c r="C161" t="s">
        <v>210</v>
      </c>
    </row>
    <row r="162" spans="1:3" x14ac:dyDescent="0.3">
      <c r="A162">
        <v>7835</v>
      </c>
      <c r="B162" t="s">
        <v>211</v>
      </c>
      <c r="C162" t="s">
        <v>211</v>
      </c>
    </row>
    <row r="163" spans="1:3" x14ac:dyDescent="0.3">
      <c r="A163">
        <v>7836</v>
      </c>
      <c r="B163" t="s">
        <v>212</v>
      </c>
      <c r="C163" t="s">
        <v>212</v>
      </c>
    </row>
    <row r="164" spans="1:3" x14ac:dyDescent="0.3">
      <c r="A164">
        <v>7837</v>
      </c>
      <c r="B164" t="s">
        <v>213</v>
      </c>
      <c r="C164" t="s">
        <v>213</v>
      </c>
    </row>
    <row r="165" spans="1:3" x14ac:dyDescent="0.3">
      <c r="A165">
        <v>7838</v>
      </c>
      <c r="B165" t="s">
        <v>214</v>
      </c>
      <c r="C165" t="s">
        <v>214</v>
      </c>
    </row>
    <row r="166" spans="1:3" x14ac:dyDescent="0.3">
      <c r="A166">
        <v>9999</v>
      </c>
      <c r="B166" t="s">
        <v>215</v>
      </c>
      <c r="C166" t="s">
        <v>215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sqref="A1:A1048576"/>
    </sheetView>
  </sheetViews>
  <sheetFormatPr baseColWidth="10" defaultRowHeight="14.4" x14ac:dyDescent="0.3"/>
  <cols>
    <col min="1" max="1" width="11.5546875" style="7"/>
  </cols>
  <sheetData>
    <row r="1" spans="1:1" x14ac:dyDescent="0.3">
      <c r="A1" s="6" t="s">
        <v>20</v>
      </c>
    </row>
    <row r="2" spans="1:1" x14ac:dyDescent="0.3">
      <c r="A2" s="7" t="s">
        <v>17</v>
      </c>
    </row>
    <row r="3" spans="1:1" x14ac:dyDescent="0.3">
      <c r="A3" s="7" t="s">
        <v>16</v>
      </c>
    </row>
    <row r="4" spans="1:1" x14ac:dyDescent="0.3">
      <c r="A4" s="7" t="s">
        <v>21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"/>
  <sheetViews>
    <sheetView workbookViewId="0">
      <selection activeCell="A4" sqref="A4:XFD4"/>
    </sheetView>
  </sheetViews>
  <sheetFormatPr baseColWidth="10" defaultRowHeight="14.4" x14ac:dyDescent="0.3"/>
  <sheetData>
    <row r="1" spans="1:2" s="1" customFormat="1" x14ac:dyDescent="0.3">
      <c r="A1" s="1" t="s">
        <v>5</v>
      </c>
      <c r="B1" s="1" t="s">
        <v>31</v>
      </c>
    </row>
    <row r="2" spans="1:2" x14ac:dyDescent="0.3">
      <c r="A2" t="s">
        <v>12</v>
      </c>
      <c r="B2" t="s">
        <v>29</v>
      </c>
    </row>
    <row r="3" spans="1:2" x14ac:dyDescent="0.3">
      <c r="A3" t="s">
        <v>15</v>
      </c>
      <c r="B3" t="s">
        <v>30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174E8-A0BF-4366-A8CE-FF576B5F487D}">
  <dimension ref="A1:G2"/>
  <sheetViews>
    <sheetView workbookViewId="0">
      <selection activeCell="H13" sqref="H13"/>
    </sheetView>
  </sheetViews>
  <sheetFormatPr baseColWidth="10" defaultRowHeight="14.4" x14ac:dyDescent="0.3"/>
  <sheetData>
    <row r="1" spans="1:7" s="2" customFormat="1" x14ac:dyDescent="0.3">
      <c r="A1" s="18" t="s">
        <v>219</v>
      </c>
      <c r="B1" s="18" t="s">
        <v>220</v>
      </c>
      <c r="C1" s="18" t="s">
        <v>221</v>
      </c>
      <c r="D1" s="18" t="s">
        <v>222</v>
      </c>
      <c r="E1" s="18" t="s">
        <v>9</v>
      </c>
      <c r="F1" s="18" t="s">
        <v>10</v>
      </c>
      <c r="G1" s="18" t="s">
        <v>11</v>
      </c>
    </row>
    <row r="2" spans="1:7" x14ac:dyDescent="0.3">
      <c r="A2" s="19">
        <f>MAX(Ergebnisse!L:L)</f>
        <v>0</v>
      </c>
      <c r="B2" s="19">
        <f>MAX(Ergebnisse!M:M)</f>
        <v>0</v>
      </c>
      <c r="C2" s="19">
        <f>MAX(Ergebnisse!N:N)</f>
        <v>0</v>
      </c>
      <c r="D2" s="19">
        <f>MAX(Ergebnisse!O:O)</f>
        <v>0</v>
      </c>
      <c r="E2" s="19">
        <f>MIN(Ergebnisse!P:P)</f>
        <v>0</v>
      </c>
      <c r="F2" s="19">
        <f>MIN(Ergebnisse!Q:Q)</f>
        <v>0</v>
      </c>
      <c r="G2" s="19">
        <f>MIN(Ergebnisse!R:R)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F8487-38EA-4D21-A940-8106503FEAF0}">
  <dimension ref="A1:J12"/>
  <sheetViews>
    <sheetView workbookViewId="0">
      <selection sqref="A1:XFD1048576"/>
    </sheetView>
  </sheetViews>
  <sheetFormatPr baseColWidth="10" defaultRowHeight="14.4" x14ac:dyDescent="0.3"/>
  <cols>
    <col min="1" max="1" width="2.88671875" bestFit="1" customWidth="1"/>
    <col min="2" max="2" width="24.33203125" bestFit="1" customWidth="1"/>
    <col min="3" max="3" width="5.44140625" bestFit="1" customWidth="1"/>
    <col min="4" max="4" width="9.88671875" bestFit="1" customWidth="1"/>
    <col min="5" max="5" width="7.6640625" bestFit="1" customWidth="1"/>
    <col min="6" max="6" width="6.6640625" bestFit="1" customWidth="1"/>
    <col min="7" max="9" width="6.88671875" bestFit="1" customWidth="1"/>
    <col min="10" max="10" width="7.88671875" bestFit="1" customWidth="1"/>
  </cols>
  <sheetData>
    <row r="1" spans="1:10" x14ac:dyDescent="0.3">
      <c r="A1">
        <v>0</v>
      </c>
      <c r="D1" t="s">
        <v>20</v>
      </c>
      <c r="E1" t="s">
        <v>5</v>
      </c>
      <c r="F1" t="s">
        <v>4</v>
      </c>
      <c r="G1" t="s">
        <v>9</v>
      </c>
      <c r="H1" t="s">
        <v>10</v>
      </c>
      <c r="I1" t="s">
        <v>11</v>
      </c>
      <c r="J1" t="s">
        <v>24</v>
      </c>
    </row>
    <row r="2" spans="1:10" x14ac:dyDescent="0.3">
      <c r="A2">
        <v>1</v>
      </c>
      <c r="B2" t="s">
        <v>224</v>
      </c>
      <c r="C2" t="s">
        <v>226</v>
      </c>
    </row>
    <row r="3" spans="1:10" x14ac:dyDescent="0.3">
      <c r="A3">
        <v>2</v>
      </c>
      <c r="B3" t="s">
        <v>225</v>
      </c>
      <c r="C3" t="s">
        <v>226</v>
      </c>
    </row>
    <row r="4" spans="1:10" x14ac:dyDescent="0.3">
      <c r="A4">
        <v>3</v>
      </c>
      <c r="B4" t="s">
        <v>231</v>
      </c>
      <c r="D4" t="s">
        <v>16</v>
      </c>
      <c r="E4" t="s">
        <v>12</v>
      </c>
      <c r="G4" t="s">
        <v>229</v>
      </c>
    </row>
    <row r="5" spans="1:10" x14ac:dyDescent="0.3">
      <c r="A5">
        <v>4</v>
      </c>
      <c r="B5" t="s">
        <v>230</v>
      </c>
      <c r="D5" t="s">
        <v>17</v>
      </c>
      <c r="E5" t="s">
        <v>12</v>
      </c>
      <c r="F5" t="s">
        <v>232</v>
      </c>
      <c r="G5" t="s">
        <v>229</v>
      </c>
    </row>
    <row r="6" spans="1:10" x14ac:dyDescent="0.3">
      <c r="A6">
        <v>5</v>
      </c>
      <c r="B6" t="s">
        <v>233</v>
      </c>
      <c r="D6" t="s">
        <v>232</v>
      </c>
      <c r="E6" t="s">
        <v>15</v>
      </c>
      <c r="F6" t="s">
        <v>232</v>
      </c>
      <c r="G6" t="s">
        <v>229</v>
      </c>
    </row>
    <row r="7" spans="1:10" x14ac:dyDescent="0.3">
      <c r="A7">
        <v>6</v>
      </c>
      <c r="B7" t="s">
        <v>234</v>
      </c>
      <c r="D7" t="s">
        <v>232</v>
      </c>
      <c r="E7" t="s">
        <v>12</v>
      </c>
      <c r="F7" t="s">
        <v>232</v>
      </c>
      <c r="H7" t="s">
        <v>229</v>
      </c>
    </row>
    <row r="8" spans="1:10" x14ac:dyDescent="0.3">
      <c r="A8">
        <v>7</v>
      </c>
      <c r="B8" t="s">
        <v>235</v>
      </c>
      <c r="D8" t="s">
        <v>232</v>
      </c>
      <c r="E8" t="s">
        <v>15</v>
      </c>
      <c r="F8" t="s">
        <v>232</v>
      </c>
      <c r="H8" t="s">
        <v>229</v>
      </c>
    </row>
    <row r="9" spans="1:10" x14ac:dyDescent="0.3">
      <c r="A9">
        <v>8</v>
      </c>
      <c r="B9" t="s">
        <v>227</v>
      </c>
      <c r="E9" t="s">
        <v>12</v>
      </c>
      <c r="F9" t="s">
        <v>232</v>
      </c>
      <c r="I9" t="s">
        <v>229</v>
      </c>
    </row>
    <row r="10" spans="1:10" x14ac:dyDescent="0.3">
      <c r="A10">
        <v>9</v>
      </c>
      <c r="B10" t="s">
        <v>228</v>
      </c>
      <c r="E10" t="s">
        <v>15</v>
      </c>
      <c r="F10" t="s">
        <v>232</v>
      </c>
      <c r="I10" t="s">
        <v>229</v>
      </c>
    </row>
    <row r="11" spans="1:10" x14ac:dyDescent="0.3">
      <c r="A11">
        <v>10</v>
      </c>
      <c r="B11" t="s">
        <v>219</v>
      </c>
      <c r="D11" t="s">
        <v>236</v>
      </c>
      <c r="E11" t="s">
        <v>236</v>
      </c>
      <c r="F11" t="s">
        <v>236</v>
      </c>
      <c r="J11" t="s">
        <v>237</v>
      </c>
    </row>
    <row r="12" spans="1:10" x14ac:dyDescent="0.3">
      <c r="A12">
        <v>11</v>
      </c>
      <c r="B12" t="s">
        <v>238</v>
      </c>
      <c r="E12" t="s">
        <v>236</v>
      </c>
      <c r="J12" t="s">
        <v>237</v>
      </c>
    </row>
  </sheetData>
  <sortState xmlns:xlrd2="http://schemas.microsoft.com/office/spreadsheetml/2017/richdata2" ref="A1:I10">
    <sortCondition ref="A1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8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Ergebnisse</vt:lpstr>
      <vt:lpstr>Tabelle1</vt:lpstr>
      <vt:lpstr>Klasse</vt:lpstr>
      <vt:lpstr>Vereine</vt:lpstr>
      <vt:lpstr>Geschlecht</vt:lpstr>
      <vt:lpstr>Disziplin</vt:lpstr>
      <vt:lpstr>Rekorde</vt:lpstr>
      <vt:lpstr>Auswertungen</vt:lpstr>
      <vt:lpstr>Diagramm1</vt:lpstr>
      <vt:lpstr>Ergebnisse!Druckbereich</vt:lpstr>
    </vt:vector>
  </TitlesOfParts>
  <Company>Liebherr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Brunner Wolfgang (LIS)</dc:creator>
  <cp:lastModifiedBy>Sabine Kirschmer</cp:lastModifiedBy>
  <cp:lastPrinted>2022-05-14T15:43:52Z</cp:lastPrinted>
  <dcterms:created xsi:type="dcterms:W3CDTF">2021-11-26T08:56:47Z</dcterms:created>
  <dcterms:modified xsi:type="dcterms:W3CDTF">2024-04-16T19:42:25Z</dcterms:modified>
</cp:coreProperties>
</file>